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<sst xmlns="http://schemas.openxmlformats.org/spreadsheetml/2006/main" count="202" uniqueCount="171">
  <si>
    <t>Утверждено:</t>
  </si>
  <si>
    <t>№ __________   от ___________</t>
  </si>
  <si>
    <t xml:space="preserve">УЧЕБНЫЙ ПЛАН </t>
  </si>
  <si>
    <t>ГБОУ ПОО "Златоустовский техникум технологий и экономики"</t>
  </si>
  <si>
    <t>по программе среднего профессионального образования (программе подготовки квалифицированных рабочих, служащих)</t>
  </si>
  <si>
    <t xml:space="preserve">Форма обучения - очная </t>
  </si>
  <si>
    <t xml:space="preserve">Нормативный срок обучения - 2 года 10 месяцев </t>
  </si>
  <si>
    <t xml:space="preserve">на базе основного общего образования 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</si>
  <si>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</si>
  <si>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</si>
  <si>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</si>
  <si>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</si>
  <si>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 xml:space="preserve">III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</si>
  <si>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</si>
  <si>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</si>
  <si>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</si>
  <si>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Производственная практика </t>
  </si>
  <si>
    <t xml:space="preserve">Промежуточная аттестация </t>
  </si>
  <si>
    <t xml:space="preserve">Государственная итоговая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</si>
  <si>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</si>
  <si>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</si>
  <si>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</si>
  <si>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</si>
  <si>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Учебная нагрузка обучающихся </t>
  </si>
  <si>
    <t xml:space="preserve">максимальная </t>
  </si>
  <si>
    <t xml:space="preserve">самостоятельная работа </t>
  </si>
  <si>
    <t xml:space="preserve">обязательная аудиторная </t>
  </si>
  <si>
    <t>в т.ч.</t>
  </si>
  <si>
    <t xml:space="preserve">всего занятий </t>
  </si>
  <si>
    <t>Распределение обязательной нагрузки по курсам и семестрам (часов в семестр)</t>
  </si>
  <si>
    <t xml:space="preserve">1 курс </t>
  </si>
  <si>
    <t>1 сем.</t>
  </si>
  <si>
    <t>2 сем.</t>
  </si>
  <si>
    <t>Кол-во недель</t>
  </si>
  <si>
    <t xml:space="preserve">2 курс </t>
  </si>
  <si>
    <t xml:space="preserve">3 курс </t>
  </si>
  <si>
    <t xml:space="preserve">Недельная нагрузка </t>
  </si>
  <si>
    <t xml:space="preserve">Производствен    ная практика </t>
  </si>
  <si>
    <t>Каникулы</t>
  </si>
  <si>
    <t>Всего                                       (по курсам)</t>
  </si>
  <si>
    <t>О.00</t>
  </si>
  <si>
    <t>Общеобразовательный цикл</t>
  </si>
  <si>
    <t>ОУДБ.00</t>
  </si>
  <si>
    <t>Общеобразовательные учебные дисциплины (общие и по выбору) базовые</t>
  </si>
  <si>
    <t xml:space="preserve">Иностранный язык </t>
  </si>
  <si>
    <t xml:space="preserve">История </t>
  </si>
  <si>
    <t xml:space="preserve">Физическая культура </t>
  </si>
  <si>
    <t xml:space="preserve">География </t>
  </si>
  <si>
    <t xml:space="preserve">Экология </t>
  </si>
  <si>
    <t>ОУДП.00</t>
  </si>
  <si>
    <t xml:space="preserve">Общеобразовательные учебные дисциплины (общие и по выбору) профильные </t>
  </si>
  <si>
    <t xml:space="preserve">Информатика </t>
  </si>
  <si>
    <t>УДД.00</t>
  </si>
  <si>
    <t xml:space="preserve">Учебные дисциплины дополнительные </t>
  </si>
  <si>
    <t>ОП.00</t>
  </si>
  <si>
    <t xml:space="preserve">Общепрофессиональный цикл </t>
  </si>
  <si>
    <t>П.00</t>
  </si>
  <si>
    <t xml:space="preserve">Профессиональный цикл </t>
  </si>
  <si>
    <t>ПМ.00</t>
  </si>
  <si>
    <t>Профессиональные модули</t>
  </si>
  <si>
    <t>УП.01</t>
  </si>
  <si>
    <t>ПП.01</t>
  </si>
  <si>
    <t>ПМ.03</t>
  </si>
  <si>
    <t>Основы предпринимательства и трудоустройства на работу</t>
  </si>
  <si>
    <t xml:space="preserve">Способы поиска работы, трудоустройства </t>
  </si>
  <si>
    <t xml:space="preserve">Основы предпринимательства, открытие собственного дела </t>
  </si>
  <si>
    <t>ФК.00</t>
  </si>
  <si>
    <t>ГИА</t>
  </si>
  <si>
    <t xml:space="preserve">2 недели 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</si>
  <si>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</si>
  <si>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</si>
  <si>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</si>
  <si>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</si>
  <si>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</si>
  <si>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</si>
  <si>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</si>
  <si>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</si>
  <si>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</si>
  <si>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</si>
  <si>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</si>
  <si>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</si>
  <si>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</si>
  <si>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</si>
  <si>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</si>
  <si>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</si>
  <si>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</si>
  <si>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ОУДП.01</t>
  </si>
  <si>
    <t>ОУДП.02</t>
  </si>
  <si>
    <t>ОУДП.03</t>
  </si>
  <si>
    <t>УДД.01</t>
  </si>
  <si>
    <t>УДД.02</t>
  </si>
  <si>
    <t>УДД.03</t>
  </si>
  <si>
    <t>ОП.01</t>
  </si>
  <si>
    <t>ОП.02</t>
  </si>
  <si>
    <t>ОП.03</t>
  </si>
  <si>
    <t>Профиль получаемого профессионального образования - технический</t>
  </si>
  <si>
    <t xml:space="preserve">Химия </t>
  </si>
  <si>
    <t xml:space="preserve">Биология </t>
  </si>
  <si>
    <t>ОУДБ.11</t>
  </si>
  <si>
    <t xml:space="preserve">Физика </t>
  </si>
  <si>
    <t xml:space="preserve">Безопасность жизнедеятельности </t>
  </si>
  <si>
    <t>УП.03</t>
  </si>
  <si>
    <t xml:space="preserve">ОП.04 </t>
  </si>
  <si>
    <t>ОП.05</t>
  </si>
  <si>
    <t>МДК.03.01</t>
  </si>
  <si>
    <t>ОП.06</t>
  </si>
  <si>
    <t>ОП.07</t>
  </si>
  <si>
    <t>ПМ.02</t>
  </si>
  <si>
    <t>МДК.02.01</t>
  </si>
  <si>
    <t>3 сем.</t>
  </si>
  <si>
    <t>4 сем.</t>
  </si>
  <si>
    <t>5 сем.</t>
  </si>
  <si>
    <t>6 сем.</t>
  </si>
  <si>
    <t xml:space="preserve">История родного края </t>
  </si>
  <si>
    <t xml:space="preserve">Основы безопасности жизнедеятельности </t>
  </si>
  <si>
    <t>Э (к)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</si>
  <si>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-,-,-,-,-,-</t>
    </r>
  </si>
  <si>
    <t>0з/1дз/2э</t>
  </si>
  <si>
    <t>занятий в подгруппах (лаб. и практ. занятий)</t>
  </si>
  <si>
    <t xml:space="preserve">Э </t>
  </si>
  <si>
    <r>
      <t xml:space="preserve"> </t>
    </r>
    <r>
      <rPr>
        <sz val="11"/>
        <rFont val="Calibri"/>
        <family val="2"/>
      </rPr>
      <t>Технология</t>
    </r>
  </si>
  <si>
    <r>
      <t xml:space="preserve"> </t>
    </r>
    <r>
      <rPr>
        <sz val="11"/>
        <rFont val="Calibri"/>
        <family val="2"/>
      </rPr>
      <t>Основы исследовательской  деятельности</t>
    </r>
  </si>
  <si>
    <t>ПМ.01</t>
  </si>
  <si>
    <t>МДК.01.01</t>
  </si>
  <si>
    <t>УП.02</t>
  </si>
  <si>
    <t>ПП.02</t>
  </si>
  <si>
    <t>МДК.03.02</t>
  </si>
  <si>
    <t xml:space="preserve">по профессии 43.01.07 Слесарь по эксплуатации и ремонту газового оборудования </t>
  </si>
  <si>
    <t xml:space="preserve">Квалификация: слесарь по эксплуатации и ремонту газового оборудования; слесарь по эксплуатации и ремонту подземных газопроводов </t>
  </si>
  <si>
    <t xml:space="preserve">Основы технической графики </t>
  </si>
  <si>
    <t xml:space="preserve">Основы электротехники </t>
  </si>
  <si>
    <t xml:space="preserve">Основы материаловедения </t>
  </si>
  <si>
    <t xml:space="preserve">Экономические и правовые основы профессиональной деятельности </t>
  </si>
  <si>
    <t xml:space="preserve">Техника безопасности и охрана труда </t>
  </si>
  <si>
    <t xml:space="preserve">Технология слесарных работ </t>
  </si>
  <si>
    <t xml:space="preserve">Основы газового хозяйства </t>
  </si>
  <si>
    <t>ОП.08</t>
  </si>
  <si>
    <t>Обслуживание и ремонт газового оборудования систем газоснабжения потребителей (населения, коммунально-бытовых и промышленных организаций)</t>
  </si>
  <si>
    <t xml:space="preserve">Технология обслуживания и ремонта газового оборудования </t>
  </si>
  <si>
    <t>Обслуживание и ремонт подземных газопроводов и сооружений на них</t>
  </si>
  <si>
    <t>Технология обслуживания и ремонта подземных газопроводов и сооружений на них</t>
  </si>
  <si>
    <t xml:space="preserve">Базовая подготовка 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</si>
  <si>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-,-,-,Э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</si>
  <si>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-,-,-,ДЗ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</si>
  <si>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-,ДЗ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</si>
  <si>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-,-,ДЗ</t>
    </r>
  </si>
  <si>
    <t>ДЗ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</si>
  <si>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-,-,Э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</si>
  <si>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-,-,-,-,-,ДЗ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</si>
  <si>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-,Э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</si>
  <si>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-,-,-,-,ДЗ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</si>
  <si>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-,ДЗ,-,Э</t>
    </r>
  </si>
  <si>
    <t>0з/3дз/0э</t>
  </si>
  <si>
    <t>0з/5дз/3э</t>
  </si>
  <si>
    <r>
      <rPr>
        <b/>
        <sz val="11"/>
        <color indexed="8"/>
        <rFont val="Calibri"/>
        <family val="2"/>
      </rPr>
      <t>Консультации:</t>
    </r>
    <r>
      <rPr>
        <sz val="11"/>
        <color theme="1"/>
        <rFont val="Calibri"/>
        <family val="2"/>
      </rPr>
      <t xml:space="preserve"> 4 часа на одного обучающегося на каждый учебный год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Государственная итоговая аттестация: </t>
    </r>
    <r>
      <rPr>
        <b/>
        <i/>
        <sz val="11"/>
        <color indexed="8"/>
        <rFont val="Calibri"/>
        <family val="2"/>
      </rPr>
      <t xml:space="preserve">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Выпускная квалификационная работа (выпускная практическая квалификационная работа и письменная экзаменационная работа)</t>
    </r>
  </si>
  <si>
    <t>Индивидуальный проект</t>
  </si>
  <si>
    <r>
      <rPr>
        <b/>
        <sz val="11"/>
        <color indexed="9"/>
        <rFont val="Calibri"/>
        <family val="2"/>
      </rPr>
      <t>1+</t>
    </r>
    <r>
      <rPr>
        <b/>
        <sz val="11"/>
        <rFont val="Calibri"/>
        <family val="2"/>
      </rPr>
      <t>-,-,-,З,З,ДЗ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</si>
  <si>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-,-,-,ДЗ*</t>
    </r>
  </si>
  <si>
    <t>З,З,ДЗ</t>
  </si>
  <si>
    <t>Приказом директора ГБОУ ПОО "ЗТТиЭ"</t>
  </si>
  <si>
    <t>Астрономия</t>
  </si>
  <si>
    <t>ОУДБ.12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</si>
  <si>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</t>
    </r>
  </si>
  <si>
    <t>0з/5дз/4э</t>
  </si>
  <si>
    <t>0з/23дз/10э</t>
  </si>
  <si>
    <t>0з/9дз/1э</t>
  </si>
  <si>
    <t>0з/13дз/3э</t>
  </si>
  <si>
    <t>Обществознание (включая экономику и право)</t>
  </si>
  <si>
    <t>Русский язык</t>
  </si>
  <si>
    <t xml:space="preserve">Литература </t>
  </si>
  <si>
    <t xml:space="preserve">Математика (включая алгебру и начала математического анализа, геометрию)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</si>
</sst>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3" tint="0.39998000860214233"/>
      <name val="Calibri"/>
      <family val="2"/>
    </font>
    <font>
      <sz val="11"/>
      <color theme="1"/>
      <name val="Times New Roman"/>
      <family val="1"/>
    </font>
    <font>
      <b/>
      <i/>
      <sz val="11"/>
      <color rgb="FFFF0000"/>
      <name val="Calibri"/>
      <family val="2"/>
    </font>
    <font>
      <b/>
      <i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right"/>
    </xf>
    <xf numFmtId="0" fontId="4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4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44" fillId="34" borderId="0" xfId="0" applyFont="1" applyFill="1" applyAlignment="1">
      <alignment horizontal="right"/>
    </xf>
    <xf numFmtId="0" fontId="34" fillId="34" borderId="0" xfId="0" applyFont="1" applyFill="1" applyAlignment="1">
      <alignment/>
    </xf>
    <xf numFmtId="0" fontId="4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46" fillId="34" borderId="0" xfId="0" applyFont="1" applyFill="1" applyAlignment="1">
      <alignment/>
    </xf>
    <xf numFmtId="0" fontId="45" fillId="34" borderId="0" xfId="0" applyFont="1" applyFill="1" applyAlignment="1">
      <alignment/>
    </xf>
    <xf numFmtId="0" fontId="44" fillId="0" borderId="0" xfId="0" applyFont="1" applyFill="1" applyAlignment="1">
      <alignment horizontal="right"/>
    </xf>
    <xf numFmtId="0" fontId="3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34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/>
    </xf>
    <xf numFmtId="0" fontId="44" fillId="35" borderId="1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/>
    </xf>
    <xf numFmtId="0" fontId="24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/>
    </xf>
    <xf numFmtId="0" fontId="45" fillId="35" borderId="10" xfId="0" applyFont="1" applyFill="1" applyBorder="1" applyAlignment="1">
      <alignment horizontal="right"/>
    </xf>
    <xf numFmtId="0" fontId="0" fillId="35" borderId="10" xfId="0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27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7" fillId="34" borderId="11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/>
    </xf>
    <xf numFmtId="0" fontId="0" fillId="0" borderId="12" xfId="0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1"/>
  <sheetViews>
    <sheetView tabSelected="1" zoomScale="60" zoomScaleNormal="60" zoomScalePageLayoutView="0" workbookViewId="0" topLeftCell="A31">
      <selection activeCell="B60" sqref="B60"/>
    </sheetView>
  </sheetViews>
  <sheetFormatPr defaultColWidth="9.140625" defaultRowHeight="15"/>
  <cols>
    <col min="1" max="1" width="12.8515625" style="0" customWidth="1"/>
    <col min="2" max="2" width="78.140625" style="0" customWidth="1"/>
    <col min="3" max="3" width="15.57421875" style="0" customWidth="1"/>
    <col min="4" max="4" width="8.7109375" style="31" customWidth="1"/>
    <col min="5" max="5" width="7.8515625" style="0" customWidth="1"/>
    <col min="6" max="6" width="7.8515625" style="31" customWidth="1"/>
    <col min="7" max="7" width="11.28125" style="0" customWidth="1"/>
    <col min="8" max="8" width="7.421875" style="0" customWidth="1"/>
    <col min="9" max="9" width="8.57421875" style="0" customWidth="1"/>
    <col min="10" max="10" width="8.140625" style="0" customWidth="1"/>
    <col min="11" max="11" width="10.140625" style="0" customWidth="1"/>
    <col min="12" max="12" width="7.7109375" style="0" customWidth="1"/>
    <col min="13" max="13" width="11.421875" style="0" customWidth="1"/>
  </cols>
  <sheetData>
    <row r="1" spans="1:13" ht="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">
      <c r="A2" s="53"/>
      <c r="B2" s="27"/>
      <c r="C2" s="27"/>
      <c r="D2" s="27"/>
      <c r="E2" s="27"/>
      <c r="F2" s="27"/>
      <c r="G2" s="27"/>
      <c r="H2" s="27"/>
      <c r="I2" s="27"/>
      <c r="J2" s="27"/>
      <c r="K2" s="27" t="s">
        <v>0</v>
      </c>
      <c r="L2" s="27"/>
      <c r="M2" s="27"/>
    </row>
    <row r="3" spans="1:13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 t="s">
        <v>159</v>
      </c>
      <c r="L3" s="27"/>
      <c r="M3" s="27"/>
    </row>
    <row r="4" spans="1:13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 t="s">
        <v>1</v>
      </c>
      <c r="L4" s="27"/>
      <c r="M4" s="27"/>
    </row>
    <row r="5" spans="1:13" ht="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">
      <c r="A6" s="120" t="s">
        <v>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3" ht="15">
      <c r="A7" s="121" t="s">
        <v>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3" ht="15">
      <c r="A8" s="122" t="s">
        <v>4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</row>
    <row r="9" spans="1:13" ht="15">
      <c r="A9" s="122" t="s">
        <v>127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</row>
    <row r="10" spans="1:13" ht="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33.75" customHeight="1">
      <c r="A11" s="27"/>
      <c r="B11" s="27"/>
      <c r="C11" s="27"/>
      <c r="D11" s="27"/>
      <c r="E11" s="27"/>
      <c r="F11" s="80" t="s">
        <v>128</v>
      </c>
      <c r="G11" s="81"/>
      <c r="H11" s="81"/>
      <c r="I11" s="81"/>
      <c r="J11" s="81"/>
      <c r="K11" s="81"/>
      <c r="L11" s="81"/>
      <c r="M11" s="81"/>
    </row>
    <row r="12" spans="1:13" ht="15">
      <c r="A12" s="27"/>
      <c r="B12" s="27"/>
      <c r="C12" s="27"/>
      <c r="D12" s="27"/>
      <c r="E12" s="27"/>
      <c r="F12" s="81" t="s">
        <v>5</v>
      </c>
      <c r="G12" s="81"/>
      <c r="H12" s="81"/>
      <c r="I12" s="81"/>
      <c r="J12" s="81"/>
      <c r="K12" s="81"/>
      <c r="L12" s="81"/>
      <c r="M12" s="81"/>
    </row>
    <row r="13" spans="1:13" ht="15">
      <c r="A13" s="27"/>
      <c r="B13" s="27"/>
      <c r="C13" s="27"/>
      <c r="D13" s="27"/>
      <c r="E13" s="27"/>
      <c r="F13" s="81" t="s">
        <v>6</v>
      </c>
      <c r="G13" s="81"/>
      <c r="H13" s="81"/>
      <c r="I13" s="81"/>
      <c r="J13" s="81"/>
      <c r="K13" s="81"/>
      <c r="L13" s="81"/>
      <c r="M13" s="81"/>
    </row>
    <row r="14" spans="1:13" ht="15">
      <c r="A14" s="27"/>
      <c r="B14" s="27"/>
      <c r="C14" s="27"/>
      <c r="D14" s="27"/>
      <c r="E14" s="27"/>
      <c r="F14" s="81" t="s">
        <v>7</v>
      </c>
      <c r="G14" s="81"/>
      <c r="H14" s="81"/>
      <c r="I14" s="81"/>
      <c r="J14" s="81"/>
      <c r="K14" s="81"/>
      <c r="L14" s="81"/>
      <c r="M14" s="81"/>
    </row>
    <row r="15" spans="1:13" ht="15.75" customHeight="1">
      <c r="A15" s="27"/>
      <c r="B15" s="27"/>
      <c r="C15" s="27"/>
      <c r="D15" s="27"/>
      <c r="E15" s="27"/>
      <c r="F15" s="80" t="s">
        <v>95</v>
      </c>
      <c r="G15" s="81"/>
      <c r="H15" s="81"/>
      <c r="I15" s="81"/>
      <c r="J15" s="81"/>
      <c r="K15" s="81"/>
      <c r="L15" s="81"/>
      <c r="M15" s="81"/>
    </row>
    <row r="16" spans="1:13" ht="15">
      <c r="A16" s="27"/>
      <c r="B16" s="27"/>
      <c r="C16" s="27"/>
      <c r="D16" s="27"/>
      <c r="E16" s="27"/>
      <c r="F16" s="54" t="s">
        <v>141</v>
      </c>
      <c r="G16" s="27"/>
      <c r="H16" s="27"/>
      <c r="I16" s="27"/>
      <c r="J16" s="27"/>
      <c r="K16" s="27"/>
      <c r="L16" s="27"/>
      <c r="M16" s="27"/>
    </row>
    <row r="17" spans="1:13" ht="15">
      <c r="A17" s="47" t="s">
        <v>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5" s="2" customFormat="1" ht="48" customHeight="1">
      <c r="A18" s="8" t="s">
        <v>9</v>
      </c>
      <c r="B18" s="3" t="s">
        <v>14</v>
      </c>
      <c r="C18" s="84" t="s">
        <v>15</v>
      </c>
      <c r="D18" s="86"/>
      <c r="E18" s="84" t="s">
        <v>37</v>
      </c>
      <c r="F18" s="86"/>
      <c r="G18" s="84" t="s">
        <v>17</v>
      </c>
      <c r="H18" s="86"/>
      <c r="I18" s="84" t="s">
        <v>18</v>
      </c>
      <c r="J18" s="85"/>
      <c r="K18" s="6" t="s">
        <v>38</v>
      </c>
      <c r="L18" s="84" t="s">
        <v>39</v>
      </c>
      <c r="M18" s="86"/>
      <c r="O18" s="18"/>
    </row>
    <row r="19" spans="1:15" ht="15">
      <c r="A19" s="23" t="s">
        <v>10</v>
      </c>
      <c r="B19" s="37">
        <v>38</v>
      </c>
      <c r="C19" s="93">
        <v>3</v>
      </c>
      <c r="D19" s="94"/>
      <c r="E19" s="93">
        <v>0</v>
      </c>
      <c r="F19" s="94"/>
      <c r="G19" s="93">
        <v>0</v>
      </c>
      <c r="H19" s="94"/>
      <c r="I19" s="93">
        <v>0</v>
      </c>
      <c r="J19" s="94"/>
      <c r="K19" s="37">
        <v>11</v>
      </c>
      <c r="L19" s="123">
        <f>B19+C19+E19+G19+I19+K19</f>
        <v>52</v>
      </c>
      <c r="M19" s="124"/>
      <c r="N19" s="17"/>
      <c r="O19" s="19"/>
    </row>
    <row r="20" spans="1:15" ht="15">
      <c r="A20" s="23" t="s">
        <v>11</v>
      </c>
      <c r="B20" s="37">
        <v>32</v>
      </c>
      <c r="C20" s="93">
        <v>3</v>
      </c>
      <c r="D20" s="94"/>
      <c r="E20" s="93">
        <v>3</v>
      </c>
      <c r="F20" s="94"/>
      <c r="G20" s="93">
        <v>3</v>
      </c>
      <c r="H20" s="94"/>
      <c r="I20" s="93">
        <v>0</v>
      </c>
      <c r="J20" s="94"/>
      <c r="K20" s="37">
        <v>11</v>
      </c>
      <c r="L20" s="123">
        <f>B20+C20+E20+G20+I20+K20</f>
        <v>52</v>
      </c>
      <c r="M20" s="124"/>
      <c r="N20" s="17"/>
      <c r="O20" s="19"/>
    </row>
    <row r="21" spans="1:15" ht="15">
      <c r="A21" s="23" t="s">
        <v>12</v>
      </c>
      <c r="B21" s="37">
        <v>7</v>
      </c>
      <c r="C21" s="93">
        <v>8</v>
      </c>
      <c r="D21" s="94"/>
      <c r="E21" s="93">
        <v>22</v>
      </c>
      <c r="F21" s="94"/>
      <c r="G21" s="93">
        <v>2</v>
      </c>
      <c r="H21" s="94"/>
      <c r="I21" s="93">
        <v>2</v>
      </c>
      <c r="J21" s="94"/>
      <c r="K21" s="37">
        <v>2</v>
      </c>
      <c r="L21" s="123">
        <f>B21+C21+E21+G21+I21+K21</f>
        <v>43</v>
      </c>
      <c r="M21" s="124"/>
      <c r="N21" s="17"/>
      <c r="O21" s="19"/>
    </row>
    <row r="22" spans="1:14" s="1" customFormat="1" ht="15">
      <c r="A22" s="56" t="s">
        <v>13</v>
      </c>
      <c r="B22" s="57">
        <f>B19+B20+B21</f>
        <v>77</v>
      </c>
      <c r="C22" s="95">
        <f>C19+C20+C21</f>
        <v>14</v>
      </c>
      <c r="D22" s="96"/>
      <c r="E22" s="95">
        <f>E19+E20+E21</f>
        <v>25</v>
      </c>
      <c r="F22" s="96"/>
      <c r="G22" s="95">
        <f>G19+G20+G21</f>
        <v>5</v>
      </c>
      <c r="H22" s="96"/>
      <c r="I22" s="95">
        <f>I19+I20+I21</f>
        <v>2</v>
      </c>
      <c r="J22" s="96"/>
      <c r="K22" s="57">
        <f>K19+K20+K21</f>
        <v>24</v>
      </c>
      <c r="L22" s="95">
        <f>B22+C22+E22+G22+I22+K22</f>
        <v>147</v>
      </c>
      <c r="M22" s="96"/>
      <c r="N22" s="4"/>
    </row>
    <row r="23" spans="2:7" ht="15">
      <c r="B23" s="5"/>
      <c r="C23" s="55"/>
      <c r="D23" s="27"/>
      <c r="E23" s="27"/>
      <c r="F23" s="27"/>
      <c r="G23" s="27"/>
    </row>
    <row r="24" spans="1:7" ht="15">
      <c r="A24" s="1" t="s">
        <v>19</v>
      </c>
      <c r="C24" s="27"/>
      <c r="D24" s="27"/>
      <c r="E24" s="27"/>
      <c r="F24" s="27"/>
      <c r="G24" s="27"/>
    </row>
    <row r="25" spans="1:13" ht="50.25" customHeight="1">
      <c r="A25" s="118" t="s">
        <v>20</v>
      </c>
      <c r="B25" s="82" t="s">
        <v>21</v>
      </c>
      <c r="C25" s="104" t="s">
        <v>22</v>
      </c>
      <c r="D25" s="97" t="s">
        <v>23</v>
      </c>
      <c r="E25" s="98"/>
      <c r="F25" s="98"/>
      <c r="G25" s="85"/>
      <c r="H25" s="87" t="s">
        <v>29</v>
      </c>
      <c r="I25" s="88"/>
      <c r="J25" s="88"/>
      <c r="K25" s="88"/>
      <c r="L25" s="88"/>
      <c r="M25" s="89"/>
    </row>
    <row r="26" spans="1:13" ht="15">
      <c r="A26" s="105"/>
      <c r="B26" s="116"/>
      <c r="C26" s="116"/>
      <c r="D26" s="101" t="s">
        <v>24</v>
      </c>
      <c r="E26" s="104" t="s">
        <v>25</v>
      </c>
      <c r="F26" s="84" t="s">
        <v>26</v>
      </c>
      <c r="G26" s="86"/>
      <c r="H26" s="90"/>
      <c r="I26" s="91"/>
      <c r="J26" s="91"/>
      <c r="K26" s="91"/>
      <c r="L26" s="91"/>
      <c r="M26" s="92"/>
    </row>
    <row r="27" spans="1:13" ht="15">
      <c r="A27" s="105"/>
      <c r="B27" s="116"/>
      <c r="C27" s="116"/>
      <c r="D27" s="102"/>
      <c r="E27" s="105"/>
      <c r="F27" s="97" t="s">
        <v>27</v>
      </c>
      <c r="G27" s="85"/>
      <c r="H27" s="84" t="s">
        <v>30</v>
      </c>
      <c r="I27" s="86"/>
      <c r="J27" s="84" t="s">
        <v>34</v>
      </c>
      <c r="K27" s="86"/>
      <c r="L27" s="84" t="s">
        <v>35</v>
      </c>
      <c r="M27" s="86"/>
    </row>
    <row r="28" spans="1:13" ht="15">
      <c r="A28" s="105"/>
      <c r="B28" s="116"/>
      <c r="C28" s="116"/>
      <c r="D28" s="102"/>
      <c r="E28" s="105"/>
      <c r="F28" s="127" t="s">
        <v>28</v>
      </c>
      <c r="G28" s="104" t="s">
        <v>118</v>
      </c>
      <c r="H28" s="3" t="s">
        <v>31</v>
      </c>
      <c r="I28" s="3" t="s">
        <v>32</v>
      </c>
      <c r="J28" s="3" t="s">
        <v>109</v>
      </c>
      <c r="K28" s="3" t="s">
        <v>110</v>
      </c>
      <c r="L28" s="3" t="s">
        <v>111</v>
      </c>
      <c r="M28" s="3" t="s">
        <v>112</v>
      </c>
    </row>
    <row r="29" spans="1:13" ht="34.5" customHeight="1">
      <c r="A29" s="105"/>
      <c r="B29" s="116"/>
      <c r="C29" s="116"/>
      <c r="D29" s="102"/>
      <c r="E29" s="105"/>
      <c r="F29" s="102"/>
      <c r="G29" s="105"/>
      <c r="H29" s="84" t="s">
        <v>33</v>
      </c>
      <c r="I29" s="86"/>
      <c r="J29" s="84" t="s">
        <v>33</v>
      </c>
      <c r="K29" s="86"/>
      <c r="L29" s="84" t="s">
        <v>33</v>
      </c>
      <c r="M29" s="86"/>
    </row>
    <row r="30" spans="1:27" ht="15">
      <c r="A30" s="105"/>
      <c r="B30" s="116"/>
      <c r="C30" s="116"/>
      <c r="D30" s="102"/>
      <c r="E30" s="105"/>
      <c r="F30" s="102"/>
      <c r="G30" s="105"/>
      <c r="H30" s="82">
        <v>17</v>
      </c>
      <c r="I30" s="82">
        <v>24</v>
      </c>
      <c r="J30" s="82">
        <v>16</v>
      </c>
      <c r="K30" s="82">
        <v>22</v>
      </c>
      <c r="L30" s="82">
        <v>16</v>
      </c>
      <c r="M30" s="82">
        <v>21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:29" ht="55.5" customHeight="1">
      <c r="A31" s="106"/>
      <c r="B31" s="117"/>
      <c r="C31" s="117"/>
      <c r="D31" s="103"/>
      <c r="E31" s="106"/>
      <c r="F31" s="103"/>
      <c r="G31" s="106"/>
      <c r="H31" s="83"/>
      <c r="I31" s="83"/>
      <c r="J31" s="83"/>
      <c r="K31" s="83"/>
      <c r="L31" s="83"/>
      <c r="M31" s="83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8"/>
      <c r="AC31" s="38"/>
    </row>
    <row r="32" spans="1:29" s="7" customFormat="1" ht="15">
      <c r="A32" s="25"/>
      <c r="B32" s="25" t="s">
        <v>36</v>
      </c>
      <c r="C32" s="25"/>
      <c r="D32" s="25"/>
      <c r="E32" s="25"/>
      <c r="F32" s="58"/>
      <c r="G32" s="25"/>
      <c r="H32" s="26">
        <v>36</v>
      </c>
      <c r="I32" s="26">
        <v>36</v>
      </c>
      <c r="J32" s="26">
        <v>36</v>
      </c>
      <c r="K32" s="26">
        <v>36</v>
      </c>
      <c r="L32" s="26">
        <v>36</v>
      </c>
      <c r="M32" s="26">
        <v>36</v>
      </c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39"/>
      <c r="AC32" s="39"/>
    </row>
    <row r="33" spans="1:29" s="32" customFormat="1" ht="15">
      <c r="A33" s="59" t="s">
        <v>40</v>
      </c>
      <c r="B33" s="56" t="s">
        <v>41</v>
      </c>
      <c r="C33" s="59" t="s">
        <v>166</v>
      </c>
      <c r="D33" s="59">
        <f>D34+D47+D51+D55</f>
        <v>3078</v>
      </c>
      <c r="E33" s="57">
        <f aca="true" t="shared" si="0" ref="E33:M33">E34+E47+E51+E55</f>
        <v>1026</v>
      </c>
      <c r="F33" s="59">
        <f t="shared" si="0"/>
        <v>2052</v>
      </c>
      <c r="G33" s="59">
        <f t="shared" si="0"/>
        <v>677</v>
      </c>
      <c r="H33" s="59">
        <f t="shared" si="0"/>
        <v>459</v>
      </c>
      <c r="I33" s="59">
        <f t="shared" si="0"/>
        <v>600</v>
      </c>
      <c r="J33" s="59">
        <f t="shared" si="0"/>
        <v>480</v>
      </c>
      <c r="K33" s="59">
        <f t="shared" si="0"/>
        <v>513</v>
      </c>
      <c r="L33" s="59">
        <f t="shared" si="0"/>
        <v>0</v>
      </c>
      <c r="M33" s="59">
        <f t="shared" si="0"/>
        <v>0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0"/>
      <c r="AC33" s="40"/>
    </row>
    <row r="34" spans="1:29" s="33" customFormat="1" ht="15">
      <c r="A34" s="60" t="s">
        <v>42</v>
      </c>
      <c r="B34" s="61" t="s">
        <v>43</v>
      </c>
      <c r="C34" s="60" t="s">
        <v>165</v>
      </c>
      <c r="D34" s="60">
        <f aca="true" t="shared" si="1" ref="D34:M34">D35+D36+D37+D38+D39+D40+D41+D42+D43+D44+D45+D46</f>
        <v>2056</v>
      </c>
      <c r="E34" s="60">
        <f t="shared" si="1"/>
        <v>665</v>
      </c>
      <c r="F34" s="60">
        <f t="shared" si="1"/>
        <v>1391</v>
      </c>
      <c r="G34" s="60">
        <f t="shared" si="1"/>
        <v>445</v>
      </c>
      <c r="H34" s="60">
        <f t="shared" si="1"/>
        <v>289</v>
      </c>
      <c r="I34" s="60">
        <f t="shared" si="1"/>
        <v>384</v>
      </c>
      <c r="J34" s="60">
        <f t="shared" si="1"/>
        <v>368</v>
      </c>
      <c r="K34" s="60">
        <f t="shared" si="1"/>
        <v>350</v>
      </c>
      <c r="L34" s="60">
        <f t="shared" si="1"/>
        <v>0</v>
      </c>
      <c r="M34" s="60">
        <f t="shared" si="1"/>
        <v>0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1"/>
      <c r="AC34" s="41"/>
    </row>
    <row r="35" spans="1:29" ht="15">
      <c r="A35" s="10" t="s">
        <v>76</v>
      </c>
      <c r="B35" s="9" t="s">
        <v>168</v>
      </c>
      <c r="C35" s="10" t="s">
        <v>142</v>
      </c>
      <c r="D35" s="68">
        <f>E35+F35</f>
        <v>173</v>
      </c>
      <c r="E35" s="21">
        <v>56</v>
      </c>
      <c r="F35" s="68">
        <f>H35+I35+J35+K35+L35+M35</f>
        <v>117</v>
      </c>
      <c r="G35" s="10">
        <v>6</v>
      </c>
      <c r="H35" s="10">
        <v>17</v>
      </c>
      <c r="I35" s="10">
        <v>24</v>
      </c>
      <c r="J35" s="10">
        <v>32</v>
      </c>
      <c r="K35" s="10">
        <v>44</v>
      </c>
      <c r="L35" s="10"/>
      <c r="M35" s="10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38"/>
      <c r="AC35" s="38"/>
    </row>
    <row r="36" spans="1:29" ht="15">
      <c r="A36" s="10" t="s">
        <v>77</v>
      </c>
      <c r="B36" s="9" t="s">
        <v>169</v>
      </c>
      <c r="C36" s="10" t="s">
        <v>143</v>
      </c>
      <c r="D36" s="68">
        <f aca="true" t="shared" si="2" ref="D36:D46">E36+F36</f>
        <v>293</v>
      </c>
      <c r="E36" s="21">
        <v>96</v>
      </c>
      <c r="F36" s="71">
        <f>H36+I36+J36+K36+L36+M36</f>
        <v>197</v>
      </c>
      <c r="G36" s="10">
        <v>10</v>
      </c>
      <c r="H36" s="10">
        <v>51</v>
      </c>
      <c r="I36" s="10">
        <v>48</v>
      </c>
      <c r="J36" s="10">
        <v>32</v>
      </c>
      <c r="K36" s="10">
        <v>66</v>
      </c>
      <c r="L36" s="10"/>
      <c r="M36" s="10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38"/>
      <c r="AC36" s="38"/>
    </row>
    <row r="37" spans="1:29" ht="15">
      <c r="A37" s="10" t="s">
        <v>78</v>
      </c>
      <c r="B37" s="9" t="s">
        <v>44</v>
      </c>
      <c r="C37" s="10" t="s">
        <v>143</v>
      </c>
      <c r="D37" s="68">
        <f t="shared" si="2"/>
        <v>258</v>
      </c>
      <c r="E37" s="21">
        <v>84</v>
      </c>
      <c r="F37" s="71">
        <f aca="true" t="shared" si="3" ref="F37:F46">H37+I37+J37+K37+L37+M37</f>
        <v>174</v>
      </c>
      <c r="G37" s="10">
        <v>174</v>
      </c>
      <c r="H37" s="10">
        <v>34</v>
      </c>
      <c r="I37" s="10">
        <v>48</v>
      </c>
      <c r="J37" s="10">
        <v>48</v>
      </c>
      <c r="K37" s="10">
        <v>44</v>
      </c>
      <c r="L37" s="10"/>
      <c r="M37" s="10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38"/>
      <c r="AC37" s="38"/>
    </row>
    <row r="38" spans="1:29" ht="15">
      <c r="A38" s="10" t="s">
        <v>79</v>
      </c>
      <c r="B38" s="9" t="s">
        <v>45</v>
      </c>
      <c r="C38" s="10" t="s">
        <v>143</v>
      </c>
      <c r="D38" s="68">
        <f t="shared" si="2"/>
        <v>258</v>
      </c>
      <c r="E38" s="21">
        <v>84</v>
      </c>
      <c r="F38" s="71">
        <f t="shared" si="3"/>
        <v>174</v>
      </c>
      <c r="G38" s="10">
        <v>10</v>
      </c>
      <c r="H38" s="10">
        <v>34</v>
      </c>
      <c r="I38" s="10">
        <v>48</v>
      </c>
      <c r="J38" s="10">
        <v>48</v>
      </c>
      <c r="K38" s="10">
        <v>44</v>
      </c>
      <c r="L38" s="10"/>
      <c r="M38" s="10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38"/>
      <c r="AC38" s="38"/>
    </row>
    <row r="39" spans="1:29" ht="15">
      <c r="A39" s="10" t="s">
        <v>80</v>
      </c>
      <c r="B39" s="9" t="s">
        <v>167</v>
      </c>
      <c r="C39" s="10" t="s">
        <v>143</v>
      </c>
      <c r="D39" s="68">
        <f t="shared" si="2"/>
        <v>258</v>
      </c>
      <c r="E39" s="21">
        <v>84</v>
      </c>
      <c r="F39" s="71">
        <f t="shared" si="3"/>
        <v>174</v>
      </c>
      <c r="G39" s="10">
        <v>12</v>
      </c>
      <c r="H39" s="10">
        <v>34</v>
      </c>
      <c r="I39" s="10">
        <v>48</v>
      </c>
      <c r="J39" s="10">
        <v>48</v>
      </c>
      <c r="K39" s="10">
        <v>44</v>
      </c>
      <c r="L39" s="10"/>
      <c r="M39" s="10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38"/>
      <c r="AC39" s="38"/>
    </row>
    <row r="40" spans="1:29" ht="15">
      <c r="A40" s="10" t="s">
        <v>81</v>
      </c>
      <c r="B40" s="9" t="s">
        <v>96</v>
      </c>
      <c r="C40" s="10" t="s">
        <v>143</v>
      </c>
      <c r="D40" s="68">
        <f t="shared" si="2"/>
        <v>171</v>
      </c>
      <c r="E40" s="21">
        <v>54</v>
      </c>
      <c r="F40" s="71">
        <f t="shared" si="3"/>
        <v>117</v>
      </c>
      <c r="G40" s="10">
        <v>20</v>
      </c>
      <c r="H40" s="10">
        <v>17</v>
      </c>
      <c r="I40" s="10">
        <v>24</v>
      </c>
      <c r="J40" s="10">
        <v>32</v>
      </c>
      <c r="K40" s="10">
        <v>44</v>
      </c>
      <c r="L40" s="10"/>
      <c r="M40" s="10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38"/>
      <c r="AC40" s="38"/>
    </row>
    <row r="41" spans="1:29" ht="15">
      <c r="A41" s="10" t="s">
        <v>82</v>
      </c>
      <c r="B41" s="9" t="s">
        <v>97</v>
      </c>
      <c r="C41" s="10" t="s">
        <v>144</v>
      </c>
      <c r="D41" s="68">
        <f t="shared" si="2"/>
        <v>59</v>
      </c>
      <c r="E41" s="21">
        <v>18</v>
      </c>
      <c r="F41" s="71">
        <f t="shared" si="3"/>
        <v>41</v>
      </c>
      <c r="G41" s="10">
        <v>6</v>
      </c>
      <c r="H41" s="10">
        <v>17</v>
      </c>
      <c r="I41" s="10">
        <v>24</v>
      </c>
      <c r="J41" s="10"/>
      <c r="K41" s="10"/>
      <c r="L41" s="10"/>
      <c r="M41" s="10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38"/>
      <c r="AC41" s="38"/>
    </row>
    <row r="42" spans="1:29" ht="15">
      <c r="A42" s="10" t="s">
        <v>83</v>
      </c>
      <c r="B42" s="9" t="s">
        <v>47</v>
      </c>
      <c r="C42" s="119" t="s">
        <v>157</v>
      </c>
      <c r="D42" s="68">
        <f t="shared" si="2"/>
        <v>115</v>
      </c>
      <c r="E42" s="21">
        <v>36</v>
      </c>
      <c r="F42" s="71">
        <f t="shared" si="3"/>
        <v>79</v>
      </c>
      <c r="G42" s="10">
        <v>10</v>
      </c>
      <c r="H42" s="10">
        <v>17</v>
      </c>
      <c r="I42" s="10">
        <v>24</v>
      </c>
      <c r="J42" s="10">
        <v>16</v>
      </c>
      <c r="K42" s="10">
        <v>22</v>
      </c>
      <c r="L42" s="10"/>
      <c r="M42" s="10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38"/>
      <c r="AC42" s="38"/>
    </row>
    <row r="43" spans="1:29" ht="15">
      <c r="A43" s="10" t="s">
        <v>84</v>
      </c>
      <c r="B43" s="9" t="s">
        <v>48</v>
      </c>
      <c r="C43" s="103"/>
      <c r="D43" s="68">
        <f t="shared" si="2"/>
        <v>56</v>
      </c>
      <c r="E43" s="21">
        <v>18</v>
      </c>
      <c r="F43" s="71">
        <f t="shared" si="3"/>
        <v>38</v>
      </c>
      <c r="G43" s="10">
        <v>4</v>
      </c>
      <c r="H43" s="10"/>
      <c r="I43" s="10"/>
      <c r="J43" s="10">
        <v>16</v>
      </c>
      <c r="K43" s="10">
        <v>22</v>
      </c>
      <c r="L43" s="10"/>
      <c r="M43" s="10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38"/>
      <c r="AC43" s="38"/>
    </row>
    <row r="44" spans="1:29" ht="15">
      <c r="A44" s="10" t="s">
        <v>85</v>
      </c>
      <c r="B44" s="9" t="s">
        <v>160</v>
      </c>
      <c r="C44" s="10" t="s">
        <v>143</v>
      </c>
      <c r="D44" s="68">
        <f t="shared" si="2"/>
        <v>52</v>
      </c>
      <c r="E44" s="21">
        <v>16</v>
      </c>
      <c r="F44" s="71">
        <f t="shared" si="3"/>
        <v>36</v>
      </c>
      <c r="G44" s="10">
        <v>4</v>
      </c>
      <c r="H44" s="10"/>
      <c r="I44" s="10"/>
      <c r="J44" s="10">
        <v>16</v>
      </c>
      <c r="K44" s="10">
        <v>20</v>
      </c>
      <c r="L44" s="10"/>
      <c r="M44" s="10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38"/>
      <c r="AC44" s="38"/>
    </row>
    <row r="45" spans="1:29" ht="15">
      <c r="A45" s="10" t="s">
        <v>98</v>
      </c>
      <c r="B45" s="9" t="s">
        <v>46</v>
      </c>
      <c r="C45" s="21" t="s">
        <v>158</v>
      </c>
      <c r="D45" s="68">
        <f t="shared" si="2"/>
        <v>256</v>
      </c>
      <c r="E45" s="21">
        <v>85</v>
      </c>
      <c r="F45" s="71">
        <f t="shared" si="3"/>
        <v>171</v>
      </c>
      <c r="G45" s="10">
        <v>169</v>
      </c>
      <c r="H45" s="10">
        <v>51</v>
      </c>
      <c r="I45" s="10">
        <v>72</v>
      </c>
      <c r="J45" s="10">
        <v>48</v>
      </c>
      <c r="K45" s="10"/>
      <c r="L45" s="10"/>
      <c r="M45" s="10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38"/>
      <c r="AC45" s="38"/>
    </row>
    <row r="46" spans="1:29" ht="15">
      <c r="A46" s="10" t="s">
        <v>161</v>
      </c>
      <c r="B46" s="9" t="s">
        <v>114</v>
      </c>
      <c r="C46" s="10" t="s">
        <v>145</v>
      </c>
      <c r="D46" s="68">
        <f t="shared" si="2"/>
        <v>107</v>
      </c>
      <c r="E46" s="21">
        <v>34</v>
      </c>
      <c r="F46" s="71">
        <f t="shared" si="3"/>
        <v>73</v>
      </c>
      <c r="G46" s="10">
        <v>20</v>
      </c>
      <c r="H46" s="10">
        <v>17</v>
      </c>
      <c r="I46" s="10">
        <v>24</v>
      </c>
      <c r="J46" s="10">
        <v>32</v>
      </c>
      <c r="K46" s="10"/>
      <c r="L46" s="10"/>
      <c r="M46" s="10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38"/>
      <c r="AC46" s="38"/>
    </row>
    <row r="47" spans="1:29" s="33" customFormat="1" ht="15">
      <c r="A47" s="60" t="s">
        <v>49</v>
      </c>
      <c r="B47" s="61" t="s">
        <v>50</v>
      </c>
      <c r="C47" s="60" t="s">
        <v>117</v>
      </c>
      <c r="D47" s="60">
        <f>D48+D49+D50</f>
        <v>814</v>
      </c>
      <c r="E47" s="60">
        <f aca="true" t="shared" si="4" ref="E47:M47">E48+E49+E50</f>
        <v>268</v>
      </c>
      <c r="F47" s="60">
        <f t="shared" si="4"/>
        <v>546</v>
      </c>
      <c r="G47" s="60">
        <f t="shared" si="4"/>
        <v>186</v>
      </c>
      <c r="H47" s="60">
        <f t="shared" si="4"/>
        <v>119</v>
      </c>
      <c r="I47" s="60">
        <f t="shared" si="4"/>
        <v>168</v>
      </c>
      <c r="J47" s="60">
        <f t="shared" si="4"/>
        <v>96</v>
      </c>
      <c r="K47" s="60">
        <f t="shared" si="4"/>
        <v>163</v>
      </c>
      <c r="L47" s="60">
        <f t="shared" si="4"/>
        <v>0</v>
      </c>
      <c r="M47" s="60">
        <f t="shared" si="4"/>
        <v>0</v>
      </c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1"/>
      <c r="AC47" s="41"/>
    </row>
    <row r="48" spans="1:29" ht="15">
      <c r="A48" s="10" t="s">
        <v>86</v>
      </c>
      <c r="B48" s="9" t="s">
        <v>170</v>
      </c>
      <c r="C48" s="10" t="s">
        <v>142</v>
      </c>
      <c r="D48" s="68">
        <f>E48+F48</f>
        <v>434</v>
      </c>
      <c r="E48" s="21">
        <v>142</v>
      </c>
      <c r="F48" s="71">
        <f>H48+I48+J48+K48+L48+M48</f>
        <v>292</v>
      </c>
      <c r="G48" s="21">
        <v>60</v>
      </c>
      <c r="H48" s="10">
        <v>68</v>
      </c>
      <c r="I48" s="10">
        <v>96</v>
      </c>
      <c r="J48" s="10">
        <v>48</v>
      </c>
      <c r="K48" s="10">
        <v>80</v>
      </c>
      <c r="L48" s="10"/>
      <c r="M48" s="10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38"/>
      <c r="AC48" s="38"/>
    </row>
    <row r="49" spans="1:29" ht="15">
      <c r="A49" s="10" t="s">
        <v>87</v>
      </c>
      <c r="B49" s="9" t="s">
        <v>51</v>
      </c>
      <c r="C49" s="10" t="s">
        <v>143</v>
      </c>
      <c r="D49" s="68">
        <f>E49+F49</f>
        <v>164</v>
      </c>
      <c r="E49" s="21">
        <v>54</v>
      </c>
      <c r="F49" s="71">
        <f>H49+I49+J49+K49+L49+M49</f>
        <v>110</v>
      </c>
      <c r="G49" s="21">
        <v>106</v>
      </c>
      <c r="H49" s="10">
        <v>17</v>
      </c>
      <c r="I49" s="10">
        <v>24</v>
      </c>
      <c r="J49" s="10">
        <v>32</v>
      </c>
      <c r="K49" s="10">
        <v>37</v>
      </c>
      <c r="L49" s="10"/>
      <c r="M49" s="10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38"/>
      <c r="AC49" s="38"/>
    </row>
    <row r="50" spans="1:29" ht="15">
      <c r="A50" s="10" t="s">
        <v>88</v>
      </c>
      <c r="B50" s="9" t="s">
        <v>99</v>
      </c>
      <c r="C50" s="10" t="s">
        <v>142</v>
      </c>
      <c r="D50" s="68">
        <f>E50+F50</f>
        <v>216</v>
      </c>
      <c r="E50" s="21">
        <v>72</v>
      </c>
      <c r="F50" s="71">
        <f>H50+I50+J50+K50+L50+M50</f>
        <v>144</v>
      </c>
      <c r="G50" s="10">
        <v>20</v>
      </c>
      <c r="H50" s="10">
        <v>34</v>
      </c>
      <c r="I50" s="10">
        <v>48</v>
      </c>
      <c r="J50" s="10">
        <v>16</v>
      </c>
      <c r="K50" s="10">
        <v>46</v>
      </c>
      <c r="L50" s="10"/>
      <c r="M50" s="10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38"/>
      <c r="AC50" s="38"/>
    </row>
    <row r="51" spans="1:29" s="33" customFormat="1" ht="15">
      <c r="A51" s="60" t="s">
        <v>52</v>
      </c>
      <c r="B51" s="61" t="s">
        <v>53</v>
      </c>
      <c r="C51" s="60" t="s">
        <v>152</v>
      </c>
      <c r="D51" s="60">
        <f>D52+D53+D54</f>
        <v>168</v>
      </c>
      <c r="E51" s="60">
        <f aca="true" t="shared" si="5" ref="E51:M51">E52+E53+E54</f>
        <v>53</v>
      </c>
      <c r="F51" s="60">
        <f t="shared" si="5"/>
        <v>115</v>
      </c>
      <c r="G51" s="60">
        <f t="shared" si="5"/>
        <v>46</v>
      </c>
      <c r="H51" s="60">
        <f t="shared" si="5"/>
        <v>51</v>
      </c>
      <c r="I51" s="60">
        <f t="shared" si="5"/>
        <v>48</v>
      </c>
      <c r="J51" s="60">
        <f t="shared" si="5"/>
        <v>16</v>
      </c>
      <c r="K51" s="60">
        <f t="shared" si="5"/>
        <v>0</v>
      </c>
      <c r="L51" s="60">
        <f t="shared" si="5"/>
        <v>0</v>
      </c>
      <c r="M51" s="60">
        <f t="shared" si="5"/>
        <v>0</v>
      </c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1"/>
      <c r="AC51" s="41"/>
    </row>
    <row r="52" spans="1:29" s="20" customFormat="1" ht="15">
      <c r="A52" s="21" t="s">
        <v>89</v>
      </c>
      <c r="B52" s="22" t="s">
        <v>121</v>
      </c>
      <c r="C52" s="21" t="s">
        <v>146</v>
      </c>
      <c r="D52" s="70">
        <f>E52+F52</f>
        <v>51</v>
      </c>
      <c r="E52" s="21">
        <v>17</v>
      </c>
      <c r="F52" s="70">
        <f>H52+I52+J52+K52+L52+M52</f>
        <v>34</v>
      </c>
      <c r="G52" s="21">
        <v>10</v>
      </c>
      <c r="H52" s="21">
        <v>34</v>
      </c>
      <c r="I52" s="21"/>
      <c r="J52" s="21"/>
      <c r="K52" s="21"/>
      <c r="L52" s="21"/>
      <c r="M52" s="21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2"/>
      <c r="AC52" s="42"/>
    </row>
    <row r="53" spans="1:29" s="20" customFormat="1" ht="15">
      <c r="A53" s="21" t="s">
        <v>90</v>
      </c>
      <c r="B53" s="22" t="s">
        <v>120</v>
      </c>
      <c r="C53" s="10" t="s">
        <v>145</v>
      </c>
      <c r="D53" s="70">
        <f>E53+F53</f>
        <v>58</v>
      </c>
      <c r="E53" s="21">
        <v>18</v>
      </c>
      <c r="F53" s="70">
        <f>H53+I53+J53+K53+L53+M53</f>
        <v>40</v>
      </c>
      <c r="G53" s="21">
        <v>20</v>
      </c>
      <c r="H53" s="21"/>
      <c r="I53" s="21">
        <v>24</v>
      </c>
      <c r="J53" s="21">
        <v>16</v>
      </c>
      <c r="K53" s="21"/>
      <c r="L53" s="21"/>
      <c r="M53" s="21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2"/>
      <c r="AC53" s="42"/>
    </row>
    <row r="54" spans="1:29" s="20" customFormat="1" ht="15">
      <c r="A54" s="21" t="s">
        <v>91</v>
      </c>
      <c r="B54" s="22" t="s">
        <v>113</v>
      </c>
      <c r="C54" s="10" t="s">
        <v>144</v>
      </c>
      <c r="D54" s="70">
        <f>E54+F54</f>
        <v>59</v>
      </c>
      <c r="E54" s="21">
        <v>18</v>
      </c>
      <c r="F54" s="70">
        <f>H54+I54+J54+K54+L54+M54</f>
        <v>41</v>
      </c>
      <c r="G54" s="21">
        <v>16</v>
      </c>
      <c r="H54" s="21">
        <v>17</v>
      </c>
      <c r="I54" s="21">
        <v>24</v>
      </c>
      <c r="J54" s="21"/>
      <c r="K54" s="21"/>
      <c r="L54" s="21"/>
      <c r="M54" s="21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2"/>
      <c r="AC54" s="42"/>
    </row>
    <row r="55" spans="1:29" s="20" customFormat="1" ht="15">
      <c r="A55" s="21"/>
      <c r="B55" s="22" t="s">
        <v>155</v>
      </c>
      <c r="C55" s="10"/>
      <c r="D55" s="70">
        <f>E55+F55</f>
        <v>40</v>
      </c>
      <c r="E55" s="21">
        <v>40</v>
      </c>
      <c r="F55" s="70"/>
      <c r="G55" s="21"/>
      <c r="H55" s="21"/>
      <c r="I55" s="21"/>
      <c r="J55" s="21"/>
      <c r="K55" s="21"/>
      <c r="L55" s="21"/>
      <c r="M55" s="21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2"/>
      <c r="AC55" s="42"/>
    </row>
    <row r="56" spans="1:29" s="32" customFormat="1" ht="15">
      <c r="A56" s="59" t="s">
        <v>54</v>
      </c>
      <c r="B56" s="56" t="s">
        <v>55</v>
      </c>
      <c r="C56" s="59" t="s">
        <v>153</v>
      </c>
      <c r="D56" s="59">
        <f>D57+D58+D59+D60+D61+D62+D63+D64</f>
        <v>517</v>
      </c>
      <c r="E56" s="59">
        <f aca="true" t="shared" si="6" ref="E56:M56">E57+E58+E59+E60+E61+E62+E63+E64</f>
        <v>166</v>
      </c>
      <c r="F56" s="59">
        <f t="shared" si="6"/>
        <v>351</v>
      </c>
      <c r="G56" s="59">
        <f t="shared" si="6"/>
        <v>185</v>
      </c>
      <c r="H56" s="59">
        <f t="shared" si="6"/>
        <v>119</v>
      </c>
      <c r="I56" s="59">
        <f t="shared" si="6"/>
        <v>112</v>
      </c>
      <c r="J56" s="59">
        <f t="shared" si="6"/>
        <v>36</v>
      </c>
      <c r="K56" s="59">
        <f t="shared" si="6"/>
        <v>34</v>
      </c>
      <c r="L56" s="59">
        <f t="shared" si="6"/>
        <v>24</v>
      </c>
      <c r="M56" s="59">
        <f t="shared" si="6"/>
        <v>26</v>
      </c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0"/>
      <c r="AC56" s="40"/>
    </row>
    <row r="57" spans="1:29" ht="15">
      <c r="A57" s="10" t="s">
        <v>92</v>
      </c>
      <c r="B57" s="9" t="s">
        <v>129</v>
      </c>
      <c r="C57" s="10" t="s">
        <v>144</v>
      </c>
      <c r="D57" s="68">
        <f>E57+F57</f>
        <v>65</v>
      </c>
      <c r="E57" s="10">
        <v>20</v>
      </c>
      <c r="F57" s="68">
        <f>H57+I57+J57+K57+L57+M57</f>
        <v>45</v>
      </c>
      <c r="G57" s="21">
        <v>45</v>
      </c>
      <c r="H57" s="21">
        <v>17</v>
      </c>
      <c r="I57" s="21">
        <v>28</v>
      </c>
      <c r="J57" s="21"/>
      <c r="K57" s="21"/>
      <c r="L57" s="21"/>
      <c r="M57" s="21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38"/>
      <c r="AC57" s="38"/>
    </row>
    <row r="58" spans="1:29" ht="15">
      <c r="A58" s="10" t="s">
        <v>93</v>
      </c>
      <c r="B58" s="9" t="s">
        <v>130</v>
      </c>
      <c r="C58" s="10" t="s">
        <v>147</v>
      </c>
      <c r="D58" s="68">
        <f aca="true" t="shared" si="7" ref="D58:D64">E58+F58</f>
        <v>71</v>
      </c>
      <c r="E58" s="10">
        <v>22</v>
      </c>
      <c r="F58" s="68">
        <f aca="true" t="shared" si="8" ref="F58:F64">H58+I58+J58+K58+L58+M58</f>
        <v>49</v>
      </c>
      <c r="G58" s="21">
        <v>22</v>
      </c>
      <c r="H58" s="21">
        <v>17</v>
      </c>
      <c r="I58" s="21">
        <v>16</v>
      </c>
      <c r="J58" s="21">
        <v>16</v>
      </c>
      <c r="K58" s="21"/>
      <c r="L58" s="21"/>
      <c r="M58" s="21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38"/>
      <c r="AC58" s="38"/>
    </row>
    <row r="59" spans="1:29" ht="15">
      <c r="A59" s="10" t="s">
        <v>94</v>
      </c>
      <c r="B59" s="9" t="s">
        <v>131</v>
      </c>
      <c r="C59" s="10" t="s">
        <v>146</v>
      </c>
      <c r="D59" s="68">
        <f t="shared" si="7"/>
        <v>50</v>
      </c>
      <c r="E59" s="10">
        <v>16</v>
      </c>
      <c r="F59" s="68">
        <f t="shared" si="8"/>
        <v>34</v>
      </c>
      <c r="G59" s="21">
        <v>16</v>
      </c>
      <c r="H59" s="21">
        <v>34</v>
      </c>
      <c r="I59" s="21"/>
      <c r="J59" s="21"/>
      <c r="K59" s="21"/>
      <c r="L59" s="21"/>
      <c r="M59" s="21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38"/>
      <c r="AC59" s="38"/>
    </row>
    <row r="60" spans="1:29" ht="15">
      <c r="A60" s="10" t="s">
        <v>102</v>
      </c>
      <c r="B60" s="9" t="s">
        <v>132</v>
      </c>
      <c r="C60" s="10" t="s">
        <v>148</v>
      </c>
      <c r="D60" s="68">
        <f t="shared" si="7"/>
        <v>54</v>
      </c>
      <c r="E60" s="10">
        <v>18</v>
      </c>
      <c r="F60" s="68">
        <f t="shared" si="8"/>
        <v>36</v>
      </c>
      <c r="G60" s="21">
        <v>16</v>
      </c>
      <c r="H60" s="21"/>
      <c r="I60" s="21"/>
      <c r="J60" s="21"/>
      <c r="K60" s="21"/>
      <c r="L60" s="21">
        <v>18</v>
      </c>
      <c r="M60" s="21">
        <v>18</v>
      </c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38"/>
      <c r="AC60" s="38"/>
    </row>
    <row r="61" spans="1:29" ht="15">
      <c r="A61" s="10" t="s">
        <v>103</v>
      </c>
      <c r="B61" s="9" t="s">
        <v>133</v>
      </c>
      <c r="C61" s="10" t="s">
        <v>147</v>
      </c>
      <c r="D61" s="68">
        <f t="shared" si="7"/>
        <v>66</v>
      </c>
      <c r="E61" s="10">
        <v>22</v>
      </c>
      <c r="F61" s="68">
        <f t="shared" si="8"/>
        <v>44</v>
      </c>
      <c r="G61" s="21">
        <v>20</v>
      </c>
      <c r="H61" s="21"/>
      <c r="I61" s="21">
        <v>24</v>
      </c>
      <c r="J61" s="21">
        <v>20</v>
      </c>
      <c r="K61" s="21"/>
      <c r="L61" s="21"/>
      <c r="M61" s="21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38"/>
      <c r="AC61" s="38"/>
    </row>
    <row r="62" spans="1:29" ht="15">
      <c r="A62" s="10" t="s">
        <v>105</v>
      </c>
      <c r="B62" s="9" t="s">
        <v>134</v>
      </c>
      <c r="C62" s="10" t="s">
        <v>144</v>
      </c>
      <c r="D62" s="68">
        <f t="shared" si="7"/>
        <v>61</v>
      </c>
      <c r="E62" s="10">
        <v>20</v>
      </c>
      <c r="F62" s="68">
        <f t="shared" si="8"/>
        <v>41</v>
      </c>
      <c r="G62" s="21">
        <v>20</v>
      </c>
      <c r="H62" s="21">
        <v>17</v>
      </c>
      <c r="I62" s="21">
        <v>24</v>
      </c>
      <c r="J62" s="21"/>
      <c r="K62" s="21"/>
      <c r="L62" s="21"/>
      <c r="M62" s="21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38"/>
      <c r="AC62" s="38"/>
    </row>
    <row r="63" spans="1:29" ht="15">
      <c r="A63" s="10" t="s">
        <v>106</v>
      </c>
      <c r="B63" s="28" t="s">
        <v>135</v>
      </c>
      <c r="C63" s="10" t="s">
        <v>149</v>
      </c>
      <c r="D63" s="68">
        <f t="shared" si="7"/>
        <v>80</v>
      </c>
      <c r="E63" s="10">
        <v>26</v>
      </c>
      <c r="F63" s="68">
        <f t="shared" si="8"/>
        <v>54</v>
      </c>
      <c r="G63" s="21">
        <v>26</v>
      </c>
      <c r="H63" s="21">
        <v>34</v>
      </c>
      <c r="I63" s="21">
        <v>20</v>
      </c>
      <c r="J63" s="21"/>
      <c r="K63" s="21"/>
      <c r="L63" s="21"/>
      <c r="M63" s="21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38"/>
      <c r="AC63" s="38"/>
    </row>
    <row r="64" spans="1:29" ht="15">
      <c r="A64" s="10" t="s">
        <v>136</v>
      </c>
      <c r="B64" s="28" t="s">
        <v>100</v>
      </c>
      <c r="C64" s="10" t="s">
        <v>148</v>
      </c>
      <c r="D64" s="68">
        <f t="shared" si="7"/>
        <v>70</v>
      </c>
      <c r="E64" s="10">
        <v>22</v>
      </c>
      <c r="F64" s="68">
        <f t="shared" si="8"/>
        <v>48</v>
      </c>
      <c r="G64" s="21">
        <v>20</v>
      </c>
      <c r="H64" s="21"/>
      <c r="I64" s="21"/>
      <c r="J64" s="21"/>
      <c r="K64" s="21">
        <v>34</v>
      </c>
      <c r="L64" s="21">
        <v>6</v>
      </c>
      <c r="M64" s="21">
        <v>8</v>
      </c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38"/>
      <c r="AC64" s="38"/>
    </row>
    <row r="65" spans="1:29" s="32" customFormat="1" ht="15">
      <c r="A65" s="59" t="s">
        <v>56</v>
      </c>
      <c r="B65" s="56" t="s">
        <v>57</v>
      </c>
      <c r="C65" s="62" t="s">
        <v>163</v>
      </c>
      <c r="D65" s="59">
        <f>D66</f>
        <v>1871</v>
      </c>
      <c r="E65" s="59">
        <f aca="true" t="shared" si="9" ref="E65:M65">E66</f>
        <v>146</v>
      </c>
      <c r="F65" s="59">
        <f t="shared" si="9"/>
        <v>1725</v>
      </c>
      <c r="G65" s="57">
        <f t="shared" si="9"/>
        <v>158</v>
      </c>
      <c r="H65" s="57">
        <f t="shared" si="9"/>
        <v>34</v>
      </c>
      <c r="I65" s="57">
        <f t="shared" si="9"/>
        <v>152</v>
      </c>
      <c r="J65" s="57">
        <f t="shared" si="9"/>
        <v>60</v>
      </c>
      <c r="K65" s="57">
        <f t="shared" si="9"/>
        <v>211</v>
      </c>
      <c r="L65" s="57">
        <f t="shared" si="9"/>
        <v>546</v>
      </c>
      <c r="M65" s="57">
        <f t="shared" si="9"/>
        <v>722</v>
      </c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0"/>
      <c r="AC65" s="40"/>
    </row>
    <row r="66" spans="1:29" s="33" customFormat="1" ht="15">
      <c r="A66" s="62" t="s">
        <v>58</v>
      </c>
      <c r="B66" s="63" t="s">
        <v>59</v>
      </c>
      <c r="C66" s="62" t="s">
        <v>163</v>
      </c>
      <c r="D66" s="62">
        <f>D67+D71+D75</f>
        <v>1871</v>
      </c>
      <c r="E66" s="62">
        <f aca="true" t="shared" si="10" ref="E66:M66">E67+E71+E75</f>
        <v>146</v>
      </c>
      <c r="F66" s="62">
        <f t="shared" si="10"/>
        <v>1725</v>
      </c>
      <c r="G66" s="64">
        <f t="shared" si="10"/>
        <v>158</v>
      </c>
      <c r="H66" s="64">
        <f t="shared" si="10"/>
        <v>34</v>
      </c>
      <c r="I66" s="64">
        <f t="shared" si="10"/>
        <v>152</v>
      </c>
      <c r="J66" s="64">
        <f t="shared" si="10"/>
        <v>60</v>
      </c>
      <c r="K66" s="64">
        <f t="shared" si="10"/>
        <v>211</v>
      </c>
      <c r="L66" s="64">
        <f t="shared" si="10"/>
        <v>546</v>
      </c>
      <c r="M66" s="64">
        <f t="shared" si="10"/>
        <v>722</v>
      </c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1"/>
      <c r="AC66" s="41"/>
    </row>
    <row r="67" spans="1:29" s="34" customFormat="1" ht="45">
      <c r="A67" s="57" t="s">
        <v>122</v>
      </c>
      <c r="B67" s="65" t="s">
        <v>137</v>
      </c>
      <c r="C67" s="57" t="s">
        <v>115</v>
      </c>
      <c r="D67" s="57">
        <f>D68+D69+D70</f>
        <v>915</v>
      </c>
      <c r="E67" s="57">
        <f aca="true" t="shared" si="11" ref="E67:M67">E68+E69+E70</f>
        <v>62</v>
      </c>
      <c r="F67" s="57">
        <f t="shared" si="11"/>
        <v>853</v>
      </c>
      <c r="G67" s="57">
        <f t="shared" si="11"/>
        <v>66</v>
      </c>
      <c r="H67" s="57">
        <f t="shared" si="11"/>
        <v>34</v>
      </c>
      <c r="I67" s="57">
        <f t="shared" si="11"/>
        <v>152</v>
      </c>
      <c r="J67" s="57">
        <f t="shared" si="11"/>
        <v>60</v>
      </c>
      <c r="K67" s="57">
        <f t="shared" si="11"/>
        <v>211</v>
      </c>
      <c r="L67" s="57">
        <f t="shared" si="11"/>
        <v>396</v>
      </c>
      <c r="M67" s="57">
        <f t="shared" si="11"/>
        <v>0</v>
      </c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43"/>
      <c r="AC67" s="43"/>
    </row>
    <row r="68" spans="1:29" s="20" customFormat="1" ht="15">
      <c r="A68" s="21" t="s">
        <v>123</v>
      </c>
      <c r="B68" s="29" t="s">
        <v>138</v>
      </c>
      <c r="C68" s="10" t="s">
        <v>151</v>
      </c>
      <c r="D68" s="70">
        <f>E68+F68</f>
        <v>195</v>
      </c>
      <c r="E68" s="21">
        <v>62</v>
      </c>
      <c r="F68" s="70">
        <f>H68+I68+J68+K68+L68+M68</f>
        <v>133</v>
      </c>
      <c r="G68" s="21">
        <v>66</v>
      </c>
      <c r="H68" s="21">
        <v>34</v>
      </c>
      <c r="I68" s="21">
        <v>44</v>
      </c>
      <c r="J68" s="21">
        <v>24</v>
      </c>
      <c r="K68" s="21">
        <v>31</v>
      </c>
      <c r="L68" s="21"/>
      <c r="M68" s="21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2"/>
      <c r="AC68" s="42"/>
    </row>
    <row r="69" spans="1:29" s="20" customFormat="1" ht="15">
      <c r="A69" s="21" t="s">
        <v>60</v>
      </c>
      <c r="B69" s="22" t="s">
        <v>15</v>
      </c>
      <c r="C69" s="10" t="s">
        <v>162</v>
      </c>
      <c r="D69" s="70">
        <f>E69+F69</f>
        <v>216</v>
      </c>
      <c r="E69" s="21"/>
      <c r="F69" s="70">
        <f>H69+I69+J69+K69+L69+M69</f>
        <v>216</v>
      </c>
      <c r="G69" s="21"/>
      <c r="H69" s="21"/>
      <c r="I69" s="21">
        <v>108</v>
      </c>
      <c r="J69" s="21">
        <v>36</v>
      </c>
      <c r="K69" s="21">
        <v>72</v>
      </c>
      <c r="L69" s="21"/>
      <c r="M69" s="21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2"/>
      <c r="AC69" s="42"/>
    </row>
    <row r="70" spans="1:29" s="20" customFormat="1" ht="15">
      <c r="A70" s="21" t="s">
        <v>61</v>
      </c>
      <c r="B70" s="22" t="s">
        <v>16</v>
      </c>
      <c r="C70" s="10" t="s">
        <v>150</v>
      </c>
      <c r="D70" s="70">
        <f>E70+F70</f>
        <v>504</v>
      </c>
      <c r="E70" s="21"/>
      <c r="F70" s="70">
        <f>H70+I70+J70+K70+L70+M70</f>
        <v>504</v>
      </c>
      <c r="G70" s="21"/>
      <c r="H70" s="21"/>
      <c r="I70" s="21"/>
      <c r="J70" s="21"/>
      <c r="K70" s="21">
        <v>108</v>
      </c>
      <c r="L70" s="21">
        <v>396</v>
      </c>
      <c r="M70" s="21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2"/>
      <c r="AC70" s="42"/>
    </row>
    <row r="71" spans="1:29" s="34" customFormat="1" ht="15">
      <c r="A71" s="57" t="s">
        <v>107</v>
      </c>
      <c r="B71" s="66" t="s">
        <v>139</v>
      </c>
      <c r="C71" s="57" t="s">
        <v>115</v>
      </c>
      <c r="D71" s="57">
        <f>D72+D73+D74</f>
        <v>784</v>
      </c>
      <c r="E71" s="57">
        <f aca="true" t="shared" si="12" ref="E71:M71">E72+E73+E74</f>
        <v>52</v>
      </c>
      <c r="F71" s="57">
        <f t="shared" si="12"/>
        <v>732</v>
      </c>
      <c r="G71" s="57">
        <f t="shared" si="12"/>
        <v>60</v>
      </c>
      <c r="H71" s="57">
        <f t="shared" si="12"/>
        <v>0</v>
      </c>
      <c r="I71" s="57">
        <f t="shared" si="12"/>
        <v>0</v>
      </c>
      <c r="J71" s="57">
        <f t="shared" si="12"/>
        <v>0</v>
      </c>
      <c r="K71" s="57">
        <f t="shared" si="12"/>
        <v>0</v>
      </c>
      <c r="L71" s="57">
        <f t="shared" si="12"/>
        <v>150</v>
      </c>
      <c r="M71" s="57">
        <f t="shared" si="12"/>
        <v>582</v>
      </c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43"/>
      <c r="AC71" s="43"/>
    </row>
    <row r="72" spans="1:29" s="20" customFormat="1" ht="30">
      <c r="A72" s="21" t="s">
        <v>108</v>
      </c>
      <c r="B72" s="29" t="s">
        <v>140</v>
      </c>
      <c r="C72" s="10" t="s">
        <v>148</v>
      </c>
      <c r="D72" s="70">
        <f>E72+F72</f>
        <v>172</v>
      </c>
      <c r="E72" s="21">
        <v>52</v>
      </c>
      <c r="F72" s="70">
        <f>H72+I72+J72+K72+L72+M72</f>
        <v>120</v>
      </c>
      <c r="G72" s="21">
        <v>60</v>
      </c>
      <c r="H72" s="21"/>
      <c r="I72" s="21"/>
      <c r="J72" s="21"/>
      <c r="K72" s="21"/>
      <c r="L72" s="21">
        <v>78</v>
      </c>
      <c r="M72" s="21">
        <v>42</v>
      </c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2"/>
      <c r="AC72" s="42"/>
    </row>
    <row r="73" spans="1:29" s="20" customFormat="1" ht="15">
      <c r="A73" s="21" t="s">
        <v>124</v>
      </c>
      <c r="B73" s="22" t="s">
        <v>15</v>
      </c>
      <c r="C73" s="10" t="s">
        <v>148</v>
      </c>
      <c r="D73" s="70">
        <f>E73+F73</f>
        <v>216</v>
      </c>
      <c r="E73" s="21"/>
      <c r="F73" s="70">
        <f>H73+I73+J73+K73+L73+M73</f>
        <v>216</v>
      </c>
      <c r="G73" s="21"/>
      <c r="H73" s="21"/>
      <c r="I73" s="21"/>
      <c r="J73" s="21"/>
      <c r="K73" s="21"/>
      <c r="L73" s="21">
        <v>72</v>
      </c>
      <c r="M73" s="21">
        <v>144</v>
      </c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2"/>
      <c r="AC73" s="42"/>
    </row>
    <row r="74" spans="1:29" s="20" customFormat="1" ht="15">
      <c r="A74" s="21" t="s">
        <v>125</v>
      </c>
      <c r="B74" s="22" t="s">
        <v>16</v>
      </c>
      <c r="C74" s="10" t="s">
        <v>148</v>
      </c>
      <c r="D74" s="70">
        <f>E74+F74</f>
        <v>396</v>
      </c>
      <c r="E74" s="21"/>
      <c r="F74" s="70">
        <f>H74+I74+J74+K74+L74+M74</f>
        <v>396</v>
      </c>
      <c r="G74" s="21"/>
      <c r="H74" s="21"/>
      <c r="I74" s="21"/>
      <c r="J74" s="21"/>
      <c r="K74" s="21"/>
      <c r="L74" s="21"/>
      <c r="M74" s="21">
        <v>396</v>
      </c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2"/>
      <c r="AC74" s="42"/>
    </row>
    <row r="75" spans="1:29" s="34" customFormat="1" ht="15">
      <c r="A75" s="57" t="s">
        <v>62</v>
      </c>
      <c r="B75" s="66" t="s">
        <v>63</v>
      </c>
      <c r="C75" s="57" t="s">
        <v>119</v>
      </c>
      <c r="D75" s="57">
        <f>D76+D77+D78</f>
        <v>172</v>
      </c>
      <c r="E75" s="57">
        <f aca="true" t="shared" si="13" ref="E75:M75">E76+E77+E78</f>
        <v>32</v>
      </c>
      <c r="F75" s="57">
        <f t="shared" si="13"/>
        <v>140</v>
      </c>
      <c r="G75" s="57">
        <f t="shared" si="13"/>
        <v>32</v>
      </c>
      <c r="H75" s="57">
        <f t="shared" si="13"/>
        <v>0</v>
      </c>
      <c r="I75" s="57">
        <f t="shared" si="13"/>
        <v>0</v>
      </c>
      <c r="J75" s="57">
        <f t="shared" si="13"/>
        <v>0</v>
      </c>
      <c r="K75" s="57">
        <f t="shared" si="13"/>
        <v>0</v>
      </c>
      <c r="L75" s="57">
        <f t="shared" si="13"/>
        <v>0</v>
      </c>
      <c r="M75" s="57">
        <f t="shared" si="13"/>
        <v>140</v>
      </c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43"/>
      <c r="AC75" s="43"/>
    </row>
    <row r="76" spans="1:29" ht="15">
      <c r="A76" s="10" t="s">
        <v>104</v>
      </c>
      <c r="B76" s="9" t="s">
        <v>64</v>
      </c>
      <c r="C76" s="10" t="s">
        <v>116</v>
      </c>
      <c r="D76" s="70">
        <f>E76+F76</f>
        <v>50</v>
      </c>
      <c r="E76" s="21">
        <v>16</v>
      </c>
      <c r="F76" s="70">
        <f>H76+I76+J76+K76+L76+M76</f>
        <v>34</v>
      </c>
      <c r="G76" s="21">
        <v>16</v>
      </c>
      <c r="H76" s="21"/>
      <c r="I76" s="21"/>
      <c r="J76" s="21"/>
      <c r="K76" s="21"/>
      <c r="L76" s="21"/>
      <c r="M76" s="21">
        <v>34</v>
      </c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38"/>
      <c r="AC76" s="38"/>
    </row>
    <row r="77" spans="1:29" ht="15">
      <c r="A77" s="10" t="s">
        <v>126</v>
      </c>
      <c r="B77" s="9" t="s">
        <v>65</v>
      </c>
      <c r="C77" s="10" t="s">
        <v>116</v>
      </c>
      <c r="D77" s="70">
        <f>E77+F77</f>
        <v>50</v>
      </c>
      <c r="E77" s="21">
        <v>16</v>
      </c>
      <c r="F77" s="70">
        <f>H77+I77+J77+K77+L77+M77</f>
        <v>34</v>
      </c>
      <c r="G77" s="21">
        <v>16</v>
      </c>
      <c r="H77" s="21"/>
      <c r="I77" s="21"/>
      <c r="J77" s="21"/>
      <c r="K77" s="21"/>
      <c r="L77" s="21"/>
      <c r="M77" s="21">
        <v>34</v>
      </c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38"/>
      <c r="AC77" s="38"/>
    </row>
    <row r="78" spans="1:29" s="16" customFormat="1" ht="15">
      <c r="A78" s="21" t="s">
        <v>101</v>
      </c>
      <c r="B78" s="22" t="s">
        <v>15</v>
      </c>
      <c r="C78" s="10" t="s">
        <v>116</v>
      </c>
      <c r="D78" s="70">
        <f>E78+F78</f>
        <v>72</v>
      </c>
      <c r="E78" s="21"/>
      <c r="F78" s="70">
        <f>H78+I78+J78+K78+L78+M78</f>
        <v>72</v>
      </c>
      <c r="G78" s="21"/>
      <c r="H78" s="21"/>
      <c r="I78" s="21"/>
      <c r="J78" s="21"/>
      <c r="K78" s="21"/>
      <c r="L78" s="21"/>
      <c r="M78" s="21">
        <v>72</v>
      </c>
      <c r="N78" s="72"/>
      <c r="O78" s="72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44"/>
      <c r="AC78" s="44"/>
    </row>
    <row r="79" spans="1:29" s="1" customFormat="1" ht="15">
      <c r="A79" s="12" t="s">
        <v>66</v>
      </c>
      <c r="B79" s="11" t="s">
        <v>46</v>
      </c>
      <c r="C79" s="36" t="s">
        <v>156</v>
      </c>
      <c r="D79" s="57">
        <f>E79+F79</f>
        <v>96</v>
      </c>
      <c r="E79" s="24">
        <v>48</v>
      </c>
      <c r="F79" s="70">
        <f>H79+I79+J79+K79+L79+M79</f>
        <v>48</v>
      </c>
      <c r="G79" s="24">
        <v>48</v>
      </c>
      <c r="H79" s="24"/>
      <c r="I79" s="24"/>
      <c r="J79" s="24"/>
      <c r="K79" s="24">
        <v>34</v>
      </c>
      <c r="L79" s="24">
        <v>6</v>
      </c>
      <c r="M79" s="24">
        <v>8</v>
      </c>
      <c r="N79" s="73"/>
      <c r="O79" s="73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0"/>
      <c r="AC79" s="40"/>
    </row>
    <row r="80" spans="1:29" s="35" customFormat="1" ht="15">
      <c r="A80" s="61"/>
      <c r="B80" s="67" t="s">
        <v>13</v>
      </c>
      <c r="C80" s="60" t="s">
        <v>164</v>
      </c>
      <c r="D80" s="60">
        <f aca="true" t="shared" si="14" ref="D80:M80">D33+D56+D65+D79</f>
        <v>5562</v>
      </c>
      <c r="E80" s="60">
        <f t="shared" si="14"/>
        <v>1386</v>
      </c>
      <c r="F80" s="60">
        <f t="shared" si="14"/>
        <v>4176</v>
      </c>
      <c r="G80" s="60">
        <f t="shared" si="14"/>
        <v>1068</v>
      </c>
      <c r="H80" s="60">
        <f t="shared" si="14"/>
        <v>612</v>
      </c>
      <c r="I80" s="60">
        <f t="shared" si="14"/>
        <v>864</v>
      </c>
      <c r="J80" s="60">
        <f t="shared" si="14"/>
        <v>576</v>
      </c>
      <c r="K80" s="60">
        <f t="shared" si="14"/>
        <v>792</v>
      </c>
      <c r="L80" s="60">
        <f t="shared" si="14"/>
        <v>576</v>
      </c>
      <c r="M80" s="60">
        <f t="shared" si="14"/>
        <v>756</v>
      </c>
      <c r="N80" s="74">
        <f>SUM(H80:M80)</f>
        <v>4176</v>
      </c>
      <c r="O80" s="74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45"/>
      <c r="AC80" s="45"/>
    </row>
    <row r="81" spans="1:29" s="13" customFormat="1" ht="15">
      <c r="A81" s="14" t="s">
        <v>67</v>
      </c>
      <c r="B81" s="15" t="s">
        <v>18</v>
      </c>
      <c r="C81" s="15"/>
      <c r="D81" s="15"/>
      <c r="E81" s="15"/>
      <c r="F81" s="69"/>
      <c r="G81" s="15"/>
      <c r="H81" s="15"/>
      <c r="I81" s="15"/>
      <c r="J81" s="15"/>
      <c r="K81" s="15"/>
      <c r="L81" s="15"/>
      <c r="M81" s="30" t="s">
        <v>68</v>
      </c>
      <c r="N81" s="74"/>
      <c r="O81" s="75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45"/>
      <c r="AC81" s="45"/>
    </row>
    <row r="82" spans="1:29" ht="18" customHeight="1">
      <c r="A82" s="107" t="s">
        <v>154</v>
      </c>
      <c r="B82" s="108"/>
      <c r="C82" s="108"/>
      <c r="D82" s="109"/>
      <c r="E82" s="101" t="s">
        <v>69</v>
      </c>
      <c r="F82" s="99" t="s">
        <v>70</v>
      </c>
      <c r="G82" s="100"/>
      <c r="H82" s="68">
        <f aca="true" t="shared" si="15" ref="H82:M82">H33+H56+H65+H79-H69-H70-H73-H74-H78</f>
        <v>612</v>
      </c>
      <c r="I82" s="68">
        <f t="shared" si="15"/>
        <v>756</v>
      </c>
      <c r="J82" s="68">
        <f t="shared" si="15"/>
        <v>540</v>
      </c>
      <c r="K82" s="68">
        <f t="shared" si="15"/>
        <v>612</v>
      </c>
      <c r="L82" s="68">
        <f t="shared" si="15"/>
        <v>108</v>
      </c>
      <c r="M82" s="68">
        <f t="shared" si="15"/>
        <v>144</v>
      </c>
      <c r="N82" s="76">
        <f aca="true" t="shared" si="16" ref="N82:N87">SUM(H82:M82)</f>
        <v>2772</v>
      </c>
      <c r="O82" s="7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38"/>
      <c r="AC82" s="38"/>
    </row>
    <row r="83" spans="1:29" ht="17.25" customHeight="1">
      <c r="A83" s="110"/>
      <c r="B83" s="111"/>
      <c r="C83" s="111"/>
      <c r="D83" s="112"/>
      <c r="E83" s="125"/>
      <c r="F83" s="99" t="s">
        <v>71</v>
      </c>
      <c r="G83" s="100"/>
      <c r="H83" s="68">
        <f aca="true" t="shared" si="17" ref="H83:M83">H69+H73+H78</f>
        <v>0</v>
      </c>
      <c r="I83" s="68">
        <f t="shared" si="17"/>
        <v>108</v>
      </c>
      <c r="J83" s="68">
        <f t="shared" si="17"/>
        <v>36</v>
      </c>
      <c r="K83" s="68">
        <f t="shared" si="17"/>
        <v>72</v>
      </c>
      <c r="L83" s="68">
        <f t="shared" si="17"/>
        <v>72</v>
      </c>
      <c r="M83" s="68">
        <f t="shared" si="17"/>
        <v>216</v>
      </c>
      <c r="N83" s="76">
        <f t="shared" si="16"/>
        <v>504</v>
      </c>
      <c r="O83" s="7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38"/>
      <c r="AC83" s="38"/>
    </row>
    <row r="84" spans="1:29" ht="29.25" customHeight="1">
      <c r="A84" s="110"/>
      <c r="B84" s="111"/>
      <c r="C84" s="111"/>
      <c r="D84" s="112"/>
      <c r="E84" s="125"/>
      <c r="F84" s="99" t="s">
        <v>72</v>
      </c>
      <c r="G84" s="100"/>
      <c r="H84" s="68">
        <f aca="true" t="shared" si="18" ref="H84:M84">H70+H74</f>
        <v>0</v>
      </c>
      <c r="I84" s="68">
        <f t="shared" si="18"/>
        <v>0</v>
      </c>
      <c r="J84" s="68">
        <f t="shared" si="18"/>
        <v>0</v>
      </c>
      <c r="K84" s="68">
        <f t="shared" si="18"/>
        <v>108</v>
      </c>
      <c r="L84" s="68">
        <f t="shared" si="18"/>
        <v>396</v>
      </c>
      <c r="M84" s="68">
        <f t="shared" si="18"/>
        <v>396</v>
      </c>
      <c r="N84" s="76">
        <f t="shared" si="16"/>
        <v>900</v>
      </c>
      <c r="O84" s="7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38"/>
      <c r="AC84" s="38"/>
    </row>
    <row r="85" spans="1:29" ht="18.75" customHeight="1">
      <c r="A85" s="110"/>
      <c r="B85" s="111"/>
      <c r="C85" s="111"/>
      <c r="D85" s="112"/>
      <c r="E85" s="125"/>
      <c r="F85" s="99" t="s">
        <v>73</v>
      </c>
      <c r="G85" s="100"/>
      <c r="H85" s="10">
        <v>0</v>
      </c>
      <c r="I85" s="10">
        <v>1</v>
      </c>
      <c r="J85" s="10">
        <v>2</v>
      </c>
      <c r="K85" s="10">
        <v>4</v>
      </c>
      <c r="L85" s="10">
        <v>1</v>
      </c>
      <c r="M85" s="10">
        <v>2</v>
      </c>
      <c r="N85" s="76">
        <f t="shared" si="16"/>
        <v>10</v>
      </c>
      <c r="O85" s="7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38"/>
      <c r="AC85" s="38"/>
    </row>
    <row r="86" spans="1:29" ht="18" customHeight="1">
      <c r="A86" s="110"/>
      <c r="B86" s="111"/>
      <c r="C86" s="111"/>
      <c r="D86" s="112"/>
      <c r="E86" s="125"/>
      <c r="F86" s="99" t="s">
        <v>74</v>
      </c>
      <c r="G86" s="100"/>
      <c r="H86" s="10">
        <v>2</v>
      </c>
      <c r="I86" s="10">
        <v>5</v>
      </c>
      <c r="J86" s="10">
        <v>2</v>
      </c>
      <c r="K86" s="10">
        <v>8</v>
      </c>
      <c r="L86" s="10">
        <v>1</v>
      </c>
      <c r="M86" s="10">
        <v>5</v>
      </c>
      <c r="N86" s="78">
        <f t="shared" si="16"/>
        <v>23</v>
      </c>
      <c r="O86" s="79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</row>
    <row r="87" spans="1:29" ht="18.75" customHeight="1">
      <c r="A87" s="113"/>
      <c r="B87" s="114"/>
      <c r="C87" s="114"/>
      <c r="D87" s="115"/>
      <c r="E87" s="126"/>
      <c r="F87" s="99" t="s">
        <v>75</v>
      </c>
      <c r="G87" s="100"/>
      <c r="H87" s="10"/>
      <c r="I87" s="10"/>
      <c r="J87" s="10"/>
      <c r="K87" s="10"/>
      <c r="L87" s="10"/>
      <c r="M87" s="10"/>
      <c r="N87" s="78">
        <f t="shared" si="16"/>
        <v>0</v>
      </c>
      <c r="O87" s="79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</row>
    <row r="88" spans="1:29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</row>
    <row r="89" spans="1:29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</row>
    <row r="90" spans="1:29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</row>
    <row r="91" spans="4:6" ht="15">
      <c r="D91" s="27"/>
      <c r="F91" s="27"/>
    </row>
    <row r="92" spans="4:6" ht="15">
      <c r="D92" s="27"/>
      <c r="F92" s="27"/>
    </row>
    <row r="93" spans="4:6" ht="15">
      <c r="D93" s="27"/>
      <c r="F93" s="27"/>
    </row>
    <row r="94" spans="4:6" ht="15">
      <c r="D94" s="27"/>
      <c r="F94" s="27"/>
    </row>
    <row r="95" spans="4:6" ht="15">
      <c r="D95" s="27"/>
      <c r="F95" s="27"/>
    </row>
    <row r="96" spans="4:6" ht="15">
      <c r="D96" s="27"/>
      <c r="F96" s="27"/>
    </row>
    <row r="97" spans="4:6" ht="15">
      <c r="D97" s="27"/>
      <c r="F97" s="27"/>
    </row>
    <row r="98" spans="4:6" ht="15">
      <c r="D98" s="27"/>
      <c r="F98" s="27"/>
    </row>
    <row r="99" spans="4:6" ht="15">
      <c r="D99" s="27"/>
      <c r="F99" s="27"/>
    </row>
    <row r="100" spans="4:6" ht="15">
      <c r="D100" s="27"/>
      <c r="F100" s="27"/>
    </row>
    <row r="101" spans="4:6" ht="15">
      <c r="D101" s="27"/>
      <c r="F101" s="27"/>
    </row>
    <row r="102" spans="4:6" ht="15">
      <c r="D102" s="27"/>
      <c r="F102" s="27"/>
    </row>
    <row r="103" spans="4:6" ht="15">
      <c r="D103" s="27"/>
      <c r="F103" s="27"/>
    </row>
    <row r="104" spans="4:6" ht="15">
      <c r="D104" s="27"/>
      <c r="F104" s="27"/>
    </row>
    <row r="105" spans="4:6" ht="15">
      <c r="D105" s="27"/>
      <c r="F105" s="27"/>
    </row>
    <row r="106" spans="4:6" ht="15">
      <c r="D106" s="27"/>
      <c r="F106" s="27"/>
    </row>
    <row r="107" spans="4:6" ht="15">
      <c r="D107" s="27"/>
      <c r="F107" s="27"/>
    </row>
    <row r="108" spans="4:6" ht="15">
      <c r="D108" s="27"/>
      <c r="F108" s="27"/>
    </row>
    <row r="109" spans="4:6" ht="15">
      <c r="D109" s="27"/>
      <c r="F109" s="27"/>
    </row>
    <row r="110" spans="4:6" ht="15">
      <c r="D110" s="27"/>
      <c r="F110" s="27"/>
    </row>
    <row r="111" spans="4:6" ht="15">
      <c r="D111" s="27"/>
      <c r="F111" s="27"/>
    </row>
    <row r="112" spans="4:6" ht="15">
      <c r="D112" s="27"/>
      <c r="F112" s="27"/>
    </row>
    <row r="113" spans="4:6" ht="15">
      <c r="D113" s="27"/>
      <c r="F113" s="27"/>
    </row>
    <row r="114" spans="4:6" ht="15">
      <c r="D114" s="27"/>
      <c r="F114" s="27"/>
    </row>
    <row r="115" spans="4:6" ht="15">
      <c r="D115" s="27"/>
      <c r="F115" s="27"/>
    </row>
    <row r="116" spans="4:6" ht="15">
      <c r="D116" s="27"/>
      <c r="F116" s="27"/>
    </row>
    <row r="117" spans="4:6" ht="15">
      <c r="D117" s="27"/>
      <c r="F117" s="27"/>
    </row>
    <row r="118" spans="4:6" ht="15">
      <c r="D118" s="27"/>
      <c r="F118" s="27"/>
    </row>
    <row r="119" spans="4:6" ht="15">
      <c r="D119" s="27"/>
      <c r="F119" s="27"/>
    </row>
    <row r="120" spans="4:6" ht="15">
      <c r="D120" s="27"/>
      <c r="F120" s="27"/>
    </row>
    <row r="121" spans="4:6" ht="15">
      <c r="D121" s="27"/>
      <c r="F121" s="27"/>
    </row>
    <row r="122" spans="4:6" ht="15">
      <c r="D122" s="27"/>
      <c r="F122" s="27"/>
    </row>
    <row r="123" spans="4:6" ht="15">
      <c r="D123" s="27"/>
      <c r="F123" s="27"/>
    </row>
    <row r="124" spans="4:6" ht="15">
      <c r="D124" s="27"/>
      <c r="F124" s="27"/>
    </row>
    <row r="125" spans="4:6" ht="15">
      <c r="D125" s="27"/>
      <c r="F125" s="27"/>
    </row>
    <row r="126" ht="15">
      <c r="D126" s="27"/>
    </row>
    <row r="127" ht="15">
      <c r="D127" s="27"/>
    </row>
    <row r="128" ht="15">
      <c r="D128" s="27"/>
    </row>
    <row r="129" ht="15">
      <c r="D129" s="27"/>
    </row>
    <row r="130" ht="15">
      <c r="D130" s="27"/>
    </row>
    <row r="131" ht="15">
      <c r="D131" s="27"/>
    </row>
  </sheetData>
  <sheetProtection/>
  <mergeCells count="66">
    <mergeCell ref="E18:F18"/>
    <mergeCell ref="E19:F19"/>
    <mergeCell ref="E20:F20"/>
    <mergeCell ref="E21:F21"/>
    <mergeCell ref="E22:F22"/>
    <mergeCell ref="H30:H31"/>
    <mergeCell ref="F26:G26"/>
    <mergeCell ref="F27:G27"/>
    <mergeCell ref="F28:F31"/>
    <mergeCell ref="G28:G31"/>
    <mergeCell ref="L20:M20"/>
    <mergeCell ref="L21:M21"/>
    <mergeCell ref="L22:M22"/>
    <mergeCell ref="E82:E87"/>
    <mergeCell ref="F82:G82"/>
    <mergeCell ref="F83:G83"/>
    <mergeCell ref="F85:G85"/>
    <mergeCell ref="G20:H20"/>
    <mergeCell ref="G21:H21"/>
    <mergeCell ref="G22:H22"/>
    <mergeCell ref="A6:M6"/>
    <mergeCell ref="A7:M7"/>
    <mergeCell ref="A8:M8"/>
    <mergeCell ref="A9:M9"/>
    <mergeCell ref="L18:M18"/>
    <mergeCell ref="L19:M19"/>
    <mergeCell ref="F14:M14"/>
    <mergeCell ref="F13:M13"/>
    <mergeCell ref="F12:M12"/>
    <mergeCell ref="F11:M11"/>
    <mergeCell ref="F84:G84"/>
    <mergeCell ref="D26:D31"/>
    <mergeCell ref="E26:E31"/>
    <mergeCell ref="F86:G86"/>
    <mergeCell ref="F87:G87"/>
    <mergeCell ref="A82:D87"/>
    <mergeCell ref="B25:B31"/>
    <mergeCell ref="C25:C31"/>
    <mergeCell ref="A25:A31"/>
    <mergeCell ref="C42:C43"/>
    <mergeCell ref="C18:D18"/>
    <mergeCell ref="C19:D19"/>
    <mergeCell ref="C20:D20"/>
    <mergeCell ref="C21:D21"/>
    <mergeCell ref="C22:D22"/>
    <mergeCell ref="H27:I27"/>
    <mergeCell ref="D25:G25"/>
    <mergeCell ref="I19:J19"/>
    <mergeCell ref="G18:H18"/>
    <mergeCell ref="G19:H19"/>
    <mergeCell ref="I20:J20"/>
    <mergeCell ref="I21:J21"/>
    <mergeCell ref="I22:J22"/>
    <mergeCell ref="I30:I31"/>
    <mergeCell ref="J30:J31"/>
    <mergeCell ref="H29:I29"/>
    <mergeCell ref="F15:M15"/>
    <mergeCell ref="K30:K31"/>
    <mergeCell ref="L30:L31"/>
    <mergeCell ref="M30:M31"/>
    <mergeCell ref="I18:J18"/>
    <mergeCell ref="J29:K29"/>
    <mergeCell ref="J27:K27"/>
    <mergeCell ref="L27:M27"/>
    <mergeCell ref="L29:M29"/>
    <mergeCell ref="H25:M2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202-01</cp:lastModifiedBy>
  <cp:lastPrinted>2016-04-13T05:12:30Z</cp:lastPrinted>
  <dcterms:created xsi:type="dcterms:W3CDTF">2015-05-18T08:12:45Z</dcterms:created>
  <dcterms:modified xsi:type="dcterms:W3CDTF">2017-12-04T08:36:53Z</dcterms:modified>
  <cp:category/>
  <cp:version/>
  <cp:contentType/>
  <cp:contentStatus/>
</cp:coreProperties>
</file>