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<sst xmlns="http://schemas.openxmlformats.org/spreadsheetml/2006/main" count="203" uniqueCount="173">
  <si>
    <t xml:space="preserve">Согласовано: </t>
  </si>
  <si>
    <t xml:space="preserve">МОиН Челябинской области </t>
  </si>
  <si>
    <t>________________ / ______________</t>
  </si>
  <si>
    <t>Утверждено:</t>
  </si>
  <si>
    <t>Приказом ГБОУ ПОО "ЗТТиЭ"</t>
  </si>
  <si>
    <t>№ __________   от ___________</t>
  </si>
  <si>
    <t xml:space="preserve">УЧЕБНЫЙ ПЛАН </t>
  </si>
  <si>
    <t>ГБОУ ПОО "Златоустовский техникум технологий и экономики"</t>
  </si>
  <si>
    <t>по программе среднего профессионального образования (программе подготовки квалифицированных рабочих, служащих)</t>
  </si>
  <si>
    <t xml:space="preserve">Форма обучения - очная </t>
  </si>
  <si>
    <t xml:space="preserve">на базе основного общего образования </t>
  </si>
  <si>
    <t>1. Сводные данные по бюджету времени (в неделях)</t>
  </si>
  <si>
    <t xml:space="preserve">Курсы </t>
  </si>
  <si>
    <t>I курс</t>
  </si>
  <si>
    <t xml:space="preserve">II курс </t>
  </si>
  <si>
    <t xml:space="preserve">III курс </t>
  </si>
  <si>
    <t>Всего</t>
  </si>
  <si>
    <t xml:space="preserve">Обучение по дисциплинам и  междисциплинарным курсам </t>
  </si>
  <si>
    <t xml:space="preserve">Учебная практика </t>
  </si>
  <si>
    <t xml:space="preserve">Производственная практика </t>
  </si>
  <si>
    <t xml:space="preserve">Промежуточная аттестация </t>
  </si>
  <si>
    <t xml:space="preserve">Государственная итоговая аттестация </t>
  </si>
  <si>
    <t xml:space="preserve">2. План учебного процесса </t>
  </si>
  <si>
    <t xml:space="preserve">Индекс </t>
  </si>
  <si>
    <t>Нименование циклов, разделов, дисциплин, профессиональных модулей, МДК, практик</t>
  </si>
  <si>
    <t xml:space="preserve">Формы промежуточной аттестации </t>
  </si>
  <si>
    <t xml:space="preserve">Учебная нагрузка обучающихся </t>
  </si>
  <si>
    <t xml:space="preserve">максимальная </t>
  </si>
  <si>
    <t xml:space="preserve">самостоятельная работа </t>
  </si>
  <si>
    <t xml:space="preserve">обязательная аудиторная </t>
  </si>
  <si>
    <t>в т.ч.</t>
  </si>
  <si>
    <t xml:space="preserve">всего занятий </t>
  </si>
  <si>
    <t xml:space="preserve">1 курс </t>
  </si>
  <si>
    <t>1 сем.</t>
  </si>
  <si>
    <t>2 сем.</t>
  </si>
  <si>
    <t>Кол-во недель</t>
  </si>
  <si>
    <t xml:space="preserve">2 курс </t>
  </si>
  <si>
    <t xml:space="preserve">3 курс </t>
  </si>
  <si>
    <t xml:space="preserve">Недельная нагрузка </t>
  </si>
  <si>
    <t xml:space="preserve">Производствен    ная практика </t>
  </si>
  <si>
    <t>Каникулы</t>
  </si>
  <si>
    <t>Всего                                       (по курсам)</t>
  </si>
  <si>
    <t>О.00</t>
  </si>
  <si>
    <t>Общеобразовательный цикл</t>
  </si>
  <si>
    <t>ОУДБ.00</t>
  </si>
  <si>
    <t>Общеобразовательные учебные дисциплины (общие и по выбору) базовые</t>
  </si>
  <si>
    <t>Русский язык</t>
  </si>
  <si>
    <t xml:space="preserve">Литература </t>
  </si>
  <si>
    <t xml:space="preserve">Иностранный язык </t>
  </si>
  <si>
    <t xml:space="preserve">История </t>
  </si>
  <si>
    <t xml:space="preserve">Физическая культура </t>
  </si>
  <si>
    <t xml:space="preserve">География </t>
  </si>
  <si>
    <t xml:space="preserve">Экология </t>
  </si>
  <si>
    <t>ОУДП.00</t>
  </si>
  <si>
    <t xml:space="preserve">Общеобразовательные учебные дисциплины (общие и по выбору) профильные </t>
  </si>
  <si>
    <t xml:space="preserve">Математика: алгебра, начала математического анализа, геометрия  </t>
  </si>
  <si>
    <t xml:space="preserve">Информатика </t>
  </si>
  <si>
    <t>УДД.00</t>
  </si>
  <si>
    <t xml:space="preserve">Учебные дисциплины дополнительные </t>
  </si>
  <si>
    <t>ОП.00</t>
  </si>
  <si>
    <t xml:space="preserve">Общепрофессиональный цикл </t>
  </si>
  <si>
    <t>П.00</t>
  </si>
  <si>
    <t xml:space="preserve">Профессиональный цикл </t>
  </si>
  <si>
    <t>ПМ.00</t>
  </si>
  <si>
    <t>Профессиональные модули</t>
  </si>
  <si>
    <t>ПМ.01</t>
  </si>
  <si>
    <t>МДК.01.01</t>
  </si>
  <si>
    <t>УП.01</t>
  </si>
  <si>
    <t>ПП.01</t>
  </si>
  <si>
    <t>ПМ.02</t>
  </si>
  <si>
    <t>МДК.02.01</t>
  </si>
  <si>
    <t xml:space="preserve">УП.02 </t>
  </si>
  <si>
    <t xml:space="preserve">ПП.02 </t>
  </si>
  <si>
    <t>ПМ.03</t>
  </si>
  <si>
    <t>Основы предпринимательства и трудоустройства на работу</t>
  </si>
  <si>
    <t xml:space="preserve">Способы поиска работы, трудоустройства </t>
  </si>
  <si>
    <t xml:space="preserve">Основы предпринимательства, открытие собственного дела </t>
  </si>
  <si>
    <t>ФК.00</t>
  </si>
  <si>
    <t>ГИА</t>
  </si>
  <si>
    <t xml:space="preserve">2 недели </t>
  </si>
  <si>
    <t xml:space="preserve">Всего </t>
  </si>
  <si>
    <t>дисциплин и МДК</t>
  </si>
  <si>
    <t>учебной практики</t>
  </si>
  <si>
    <t>производственной практики</t>
  </si>
  <si>
    <t>экзаменов</t>
  </si>
  <si>
    <t>дифф. зачетов</t>
  </si>
  <si>
    <t>зачетов</t>
  </si>
  <si>
    <t>ОУДБ.01</t>
  </si>
  <si>
    <t>ОУДБ.02</t>
  </si>
  <si>
    <t>ОУДБ.03</t>
  </si>
  <si>
    <t>ОУДБ.04</t>
  </si>
  <si>
    <t>ОУДБ.05</t>
  </si>
  <si>
    <t>ОУДБ.06</t>
  </si>
  <si>
    <t>ОУДБ.07</t>
  </si>
  <si>
    <t>ОУДБ.08</t>
  </si>
  <si>
    <t>ОУДБ.09</t>
  </si>
  <si>
    <t>ОУДБ.10</t>
  </si>
  <si>
    <t>ОУДП.01</t>
  </si>
  <si>
    <t>ОУДП.02</t>
  </si>
  <si>
    <t>ОУДП.03</t>
  </si>
  <si>
    <t>УДД.01</t>
  </si>
  <si>
    <t>УДД.02</t>
  </si>
  <si>
    <t>УДД.03</t>
  </si>
  <si>
    <t>ОП.01</t>
  </si>
  <si>
    <t>ОП.02</t>
  </si>
  <si>
    <t>ОП.03</t>
  </si>
  <si>
    <t>ОП.04</t>
  </si>
  <si>
    <t>Профиль получаемого профессионального образования - технический</t>
  </si>
  <si>
    <t>Обществознание (вкл. экономику и право)</t>
  </si>
  <si>
    <t xml:space="preserve">Биология </t>
  </si>
  <si>
    <t>ОУДБ.11</t>
  </si>
  <si>
    <t xml:space="preserve">Физика </t>
  </si>
  <si>
    <t xml:space="preserve">Материаловедение </t>
  </si>
  <si>
    <t xml:space="preserve">Электротехника </t>
  </si>
  <si>
    <t>МДК.03.02</t>
  </si>
  <si>
    <t xml:space="preserve">Охрана труда </t>
  </si>
  <si>
    <t xml:space="preserve">Безопасность жизнедеятельности </t>
  </si>
  <si>
    <t>УП.03</t>
  </si>
  <si>
    <t xml:space="preserve">по профессии 23.01.09 Машинист локомотива </t>
  </si>
  <si>
    <t xml:space="preserve">Нормативный срок обучения - 3 года 10 месяцев </t>
  </si>
  <si>
    <t xml:space="preserve">IV курс </t>
  </si>
  <si>
    <t xml:space="preserve">4 курс </t>
  </si>
  <si>
    <t>Распределение обязательной нагрузки по курсам и семестрам                                                  (часов в семестр)</t>
  </si>
  <si>
    <t xml:space="preserve">Основы технического черчения </t>
  </si>
  <si>
    <t xml:space="preserve">Слесарное дело   </t>
  </si>
  <si>
    <t>ОП.05</t>
  </si>
  <si>
    <t xml:space="preserve">Общий курс железных дорог </t>
  </si>
  <si>
    <t>ОП.06</t>
  </si>
  <si>
    <t>ОП.07</t>
  </si>
  <si>
    <t xml:space="preserve">Конструкция и управление локомотивом </t>
  </si>
  <si>
    <t>МДК.03.01</t>
  </si>
  <si>
    <t xml:space="preserve">Устройство, техническое обслуживание и ремонт узлов локомотива </t>
  </si>
  <si>
    <t>3 сем.</t>
  </si>
  <si>
    <t>4 сем.</t>
  </si>
  <si>
    <t>5 сем.</t>
  </si>
  <si>
    <t>6 сем.</t>
  </si>
  <si>
    <t>7 сем.</t>
  </si>
  <si>
    <t>8 сем.</t>
  </si>
  <si>
    <t xml:space="preserve">История родного края </t>
  </si>
  <si>
    <t>Э (к)</t>
  </si>
  <si>
    <t>Химия</t>
  </si>
  <si>
    <t xml:space="preserve">Основы безопасности жизнедеятельности </t>
  </si>
  <si>
    <r>
      <rPr>
        <sz val="11"/>
        <color indexed="9"/>
        <rFont val="Calibri"/>
        <family val="2"/>
      </rPr>
      <t>1,</t>
    </r>
    <r>
      <rPr>
        <sz val="11"/>
        <color theme="1"/>
        <rFont val="Calibri"/>
        <family val="2"/>
      </rPr>
      <t>-,-,-,Э,-,-,-,-</t>
    </r>
  </si>
  <si>
    <r>
      <rPr>
        <sz val="11"/>
        <color indexed="9"/>
        <rFont val="Calibri"/>
        <family val="2"/>
      </rPr>
      <t>1,</t>
    </r>
    <r>
      <rPr>
        <sz val="11"/>
        <color theme="1"/>
        <rFont val="Calibri"/>
        <family val="2"/>
      </rPr>
      <t>-,-,-,ДЗ,-,-,-,-</t>
    </r>
  </si>
  <si>
    <r>
      <rPr>
        <sz val="11"/>
        <color indexed="9"/>
        <rFont val="Calibri"/>
        <family val="2"/>
      </rPr>
      <t>1,</t>
    </r>
    <r>
      <rPr>
        <sz val="11"/>
        <color theme="1"/>
        <rFont val="Calibri"/>
        <family val="2"/>
      </rPr>
      <t>-,ДЗ,-,-,-,-,-,-</t>
    </r>
  </si>
  <si>
    <r>
      <rPr>
        <sz val="11"/>
        <color indexed="9"/>
        <rFont val="Calibri"/>
        <family val="2"/>
      </rPr>
      <t>1,</t>
    </r>
    <r>
      <rPr>
        <sz val="11"/>
        <color theme="1"/>
        <rFont val="Calibri"/>
        <family val="2"/>
      </rPr>
      <t>-,-,-,-,-,-,-,-</t>
    </r>
  </si>
  <si>
    <t>З,З,ДЗ,-,-,-,-,-</t>
  </si>
  <si>
    <r>
      <rPr>
        <sz val="11"/>
        <color indexed="9"/>
        <rFont val="Calibri"/>
        <family val="2"/>
      </rPr>
      <t>1,</t>
    </r>
    <r>
      <rPr>
        <sz val="11"/>
        <color theme="1"/>
        <rFont val="Calibri"/>
        <family val="2"/>
      </rPr>
      <t>-,-,ДЗ,-,-,-,-,-</t>
    </r>
  </si>
  <si>
    <t>ДЗ,-,-,-,-,-,-,-</t>
  </si>
  <si>
    <r>
      <rPr>
        <sz val="11"/>
        <color indexed="9"/>
        <rFont val="Calibri"/>
        <family val="2"/>
      </rPr>
      <t>1,</t>
    </r>
    <r>
      <rPr>
        <sz val="11"/>
        <color theme="1"/>
        <rFont val="Calibri"/>
        <family val="2"/>
      </rPr>
      <t>-,-,-,-,Э,-,-,-</t>
    </r>
  </si>
  <si>
    <r>
      <rPr>
        <sz val="11"/>
        <color indexed="9"/>
        <rFont val="Calibri"/>
        <family val="2"/>
      </rPr>
      <t>1,</t>
    </r>
    <r>
      <rPr>
        <sz val="11"/>
        <color theme="1"/>
        <rFont val="Calibri"/>
        <family val="2"/>
      </rPr>
      <t>-,-,-,-,-,-,Э,-</t>
    </r>
  </si>
  <si>
    <r>
      <rPr>
        <sz val="11"/>
        <color indexed="9"/>
        <rFont val="Calibri"/>
        <family val="2"/>
      </rPr>
      <t>1,</t>
    </r>
    <r>
      <rPr>
        <sz val="11"/>
        <color theme="1"/>
        <rFont val="Calibri"/>
        <family val="2"/>
      </rPr>
      <t>-,-,-,-,-,ДЗ,-,-</t>
    </r>
  </si>
  <si>
    <r>
      <rPr>
        <sz val="11"/>
        <color indexed="9"/>
        <rFont val="Calibri"/>
        <family val="2"/>
      </rPr>
      <t>1,</t>
    </r>
    <r>
      <rPr>
        <sz val="11"/>
        <color theme="1"/>
        <rFont val="Calibri"/>
        <family val="2"/>
      </rPr>
      <t>-,-,-,-,-,-,-,ДЗ</t>
    </r>
  </si>
  <si>
    <t>занятий в подгруппах (лаб. и практ. занятий)</t>
  </si>
  <si>
    <t>2з/9дз/1э</t>
  </si>
  <si>
    <t>0з/1дз/2э</t>
  </si>
  <si>
    <r>
      <rPr>
        <sz val="11"/>
        <color indexed="9"/>
        <rFont val="Calibri"/>
        <family val="2"/>
      </rPr>
      <t>1,</t>
    </r>
    <r>
      <rPr>
        <sz val="11"/>
        <color theme="1"/>
        <rFont val="Calibri"/>
        <family val="2"/>
      </rPr>
      <t>-,-,Э,-,-,Э,-,-</t>
    </r>
  </si>
  <si>
    <t>0з/3дз/0э</t>
  </si>
  <si>
    <t>2з/13дз/3э</t>
  </si>
  <si>
    <r>
      <rPr>
        <b/>
        <sz val="11"/>
        <color indexed="9"/>
        <rFont val="Calibri"/>
        <family val="2"/>
      </rPr>
      <t>1,</t>
    </r>
    <r>
      <rPr>
        <b/>
        <sz val="11"/>
        <color indexed="8"/>
        <rFont val="Calibri"/>
        <family val="2"/>
      </rPr>
      <t>-,-,-,З,З,З,ДЗ,-</t>
    </r>
  </si>
  <si>
    <r>
      <rPr>
        <sz val="11"/>
        <color indexed="9"/>
        <rFont val="Calibri"/>
        <family val="2"/>
      </rPr>
      <t>1,</t>
    </r>
    <r>
      <rPr>
        <sz val="11"/>
        <color theme="1"/>
        <rFont val="Calibri"/>
        <family val="2"/>
      </rPr>
      <t>-,-,-,-,-,Э,-,Э</t>
    </r>
  </si>
  <si>
    <t>0з/5дз/7э</t>
  </si>
  <si>
    <r>
      <rPr>
        <b/>
        <sz val="11"/>
        <color indexed="8"/>
        <rFont val="Calibri"/>
        <family val="2"/>
      </rPr>
      <t>Консультации:</t>
    </r>
    <r>
      <rPr>
        <sz val="11"/>
        <color theme="1"/>
        <rFont val="Calibri"/>
        <family val="2"/>
      </rPr>
      <t xml:space="preserve"> 4 часа на одного обучающегося на каждый учебный год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indexed="8"/>
        <rFont val="Calibri"/>
        <family val="2"/>
      </rPr>
      <t xml:space="preserve">Государственная итоговая аттестация: </t>
    </r>
    <r>
      <rPr>
        <b/>
        <i/>
        <sz val="11"/>
        <color indexed="8"/>
        <rFont val="Calibri"/>
        <family val="2"/>
      </rPr>
      <t xml:space="preserve">  </t>
    </r>
    <r>
      <rPr>
        <sz val="11"/>
        <color theme="1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Выпускная квалификационная работа </t>
    </r>
  </si>
  <si>
    <r>
      <rPr>
        <sz val="11"/>
        <color indexed="9"/>
        <rFont val="Calibri"/>
        <family val="2"/>
      </rPr>
      <t>1,</t>
    </r>
    <r>
      <rPr>
        <sz val="11"/>
        <color theme="1"/>
        <rFont val="Calibri"/>
        <family val="2"/>
      </rPr>
      <t>-,-,-,-,</t>
    </r>
    <r>
      <rPr>
        <sz val="11"/>
        <rFont val="Calibri"/>
        <family val="2"/>
      </rPr>
      <t>ДЗ</t>
    </r>
    <r>
      <rPr>
        <sz val="11"/>
        <color theme="1"/>
        <rFont val="Calibri"/>
        <family val="2"/>
      </rPr>
      <t>,-,ДЗ,-</t>
    </r>
  </si>
  <si>
    <t xml:space="preserve">Э </t>
  </si>
  <si>
    <r>
      <rPr>
        <sz val="11"/>
        <color indexed="9"/>
        <rFont val="Calibri"/>
        <family val="2"/>
      </rPr>
      <t>1,</t>
    </r>
    <r>
      <rPr>
        <sz val="11"/>
        <color theme="1"/>
        <rFont val="Calibri"/>
        <family val="2"/>
      </rPr>
      <t>-,Э,-,-,-,-,-,-</t>
    </r>
  </si>
  <si>
    <t>0з/4дз/3э</t>
  </si>
  <si>
    <t>5з/23дз/13э</t>
  </si>
  <si>
    <t xml:space="preserve">Технология </t>
  </si>
  <si>
    <t>Основы исследовательской деятельности</t>
  </si>
  <si>
    <t>Квалификация: слесарь по ремонту подвижного состава - помощник машиниста электровоза</t>
  </si>
  <si>
    <t>Техническое обслуживание и ремонт локомотива (электровоза)</t>
  </si>
  <si>
    <t xml:space="preserve">Управление и техническая эксплуатация локомотива (электровоза) под руководством машиниста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</si>
</sst>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10"/>
      <name val="Calibri"/>
      <family val="2"/>
    </font>
    <font>
      <i/>
      <sz val="11"/>
      <color indexed="8"/>
      <name val="Calibri"/>
      <family val="2"/>
    </font>
    <font>
      <i/>
      <sz val="11"/>
      <name val="Calibri"/>
      <family val="2"/>
    </font>
    <font>
      <b/>
      <i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rgb="FFFF0000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b/>
      <i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32" fillId="0" borderId="0" xfId="0" applyFont="1" applyAlignment="1">
      <alignment/>
    </xf>
    <xf numFmtId="0" fontId="0" fillId="0" borderId="0" xfId="0" applyAlignment="1">
      <alignment horizontal="center"/>
    </xf>
    <xf numFmtId="0" fontId="32" fillId="0" borderId="10" xfId="0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42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43" fillId="0" borderId="10" xfId="0" applyFont="1" applyBorder="1" applyAlignment="1">
      <alignment horizontal="right"/>
    </xf>
    <xf numFmtId="0" fontId="43" fillId="0" borderId="0" xfId="0" applyFont="1" applyAlignment="1">
      <alignment horizontal="right"/>
    </xf>
    <xf numFmtId="0" fontId="3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32" fillId="0" borderId="10" xfId="0" applyFont="1" applyFill="1" applyBorder="1" applyAlignment="1">
      <alignment/>
    </xf>
    <xf numFmtId="0" fontId="32" fillId="0" borderId="10" xfId="0" applyFont="1" applyFill="1" applyBorder="1" applyAlignment="1">
      <alignment horizontal="center" vertical="center"/>
    </xf>
    <xf numFmtId="0" fontId="44" fillId="0" borderId="0" xfId="0" applyFont="1" applyAlignment="1">
      <alignment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/>
    </xf>
    <xf numFmtId="0" fontId="32" fillId="33" borderId="0" xfId="0" applyFont="1" applyFill="1" applyAlignment="1">
      <alignment/>
    </xf>
    <xf numFmtId="0" fontId="43" fillId="33" borderId="0" xfId="0" applyFont="1" applyFill="1" applyAlignment="1">
      <alignment/>
    </xf>
    <xf numFmtId="0" fontId="44" fillId="33" borderId="0" xfId="0" applyFont="1" applyFill="1" applyAlignment="1">
      <alignment/>
    </xf>
    <xf numFmtId="0" fontId="39" fillId="0" borderId="0" xfId="0" applyFont="1" applyFill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32" fillId="0" borderId="0" xfId="0" applyFont="1" applyFill="1" applyAlignment="1">
      <alignment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/>
    </xf>
    <xf numFmtId="0" fontId="43" fillId="0" borderId="0" xfId="0" applyFont="1" applyFill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0" xfId="0" applyFill="1" applyBorder="1" applyAlignment="1">
      <alignment wrapText="1"/>
    </xf>
    <xf numFmtId="0" fontId="32" fillId="0" borderId="10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44" fillId="0" borderId="10" xfId="0" applyFont="1" applyFill="1" applyBorder="1" applyAlignment="1">
      <alignment horizontal="right"/>
    </xf>
    <xf numFmtId="0" fontId="44" fillId="0" borderId="0" xfId="0" applyFont="1" applyFill="1" applyAlignment="1">
      <alignment/>
    </xf>
    <xf numFmtId="0" fontId="45" fillId="0" borderId="10" xfId="0" applyFont="1" applyFill="1" applyBorder="1" applyAlignment="1">
      <alignment horizontal="center"/>
    </xf>
    <xf numFmtId="0" fontId="44" fillId="0" borderId="10" xfId="0" applyFont="1" applyFill="1" applyBorder="1" applyAlignment="1">
      <alignment horizontal="center"/>
    </xf>
    <xf numFmtId="0" fontId="39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right"/>
    </xf>
    <xf numFmtId="0" fontId="42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32" fillId="0" borderId="12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textRotation="90" wrapText="1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Fill="1" applyBorder="1" applyAlignment="1">
      <alignment wrapText="1"/>
    </xf>
    <xf numFmtId="0" fontId="0" fillId="0" borderId="13" xfId="0" applyFill="1" applyBorder="1" applyAlignment="1">
      <alignment wrapText="1"/>
    </xf>
    <xf numFmtId="0" fontId="0" fillId="0" borderId="17" xfId="0" applyBorder="1" applyAlignment="1">
      <alignment horizontal="center" vertical="center"/>
    </xf>
    <xf numFmtId="0" fontId="0" fillId="0" borderId="18" xfId="0" applyFill="1" applyBorder="1" applyAlignment="1">
      <alignment vertical="top" wrapText="1"/>
    </xf>
    <xf numFmtId="0" fontId="0" fillId="0" borderId="19" xfId="0" applyFill="1" applyBorder="1" applyAlignment="1">
      <alignment vertical="top" wrapText="1"/>
    </xf>
    <xf numFmtId="0" fontId="0" fillId="0" borderId="20" xfId="0" applyFill="1" applyBorder="1" applyAlignment="1">
      <alignment vertical="top" wrapText="1"/>
    </xf>
    <xf numFmtId="0" fontId="0" fillId="0" borderId="11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21" xfId="0" applyFill="1" applyBorder="1" applyAlignment="1">
      <alignment vertical="top" wrapText="1"/>
    </xf>
    <xf numFmtId="0" fontId="0" fillId="0" borderId="22" xfId="0" applyFill="1" applyBorder="1" applyAlignment="1">
      <alignment vertical="top" wrapText="1"/>
    </xf>
    <xf numFmtId="0" fontId="0" fillId="0" borderId="23" xfId="0" applyFill="1" applyBorder="1" applyAlignment="1">
      <alignment vertical="top" wrapText="1"/>
    </xf>
    <xf numFmtId="0" fontId="0" fillId="0" borderId="24" xfId="0" applyFill="1" applyBorder="1" applyAlignment="1">
      <alignment vertical="top" wrapText="1"/>
    </xf>
    <xf numFmtId="0" fontId="0" fillId="0" borderId="14" xfId="0" applyFill="1" applyBorder="1" applyAlignment="1">
      <alignment horizontal="center" vertical="center" textRotation="90" wrapText="1"/>
    </xf>
    <xf numFmtId="0" fontId="0" fillId="0" borderId="16" xfId="0" applyFill="1" applyBorder="1" applyAlignment="1">
      <alignment horizontal="center" vertical="center" textRotation="90" wrapText="1"/>
    </xf>
    <xf numFmtId="0" fontId="0" fillId="0" borderId="15" xfId="0" applyFill="1" applyBorder="1" applyAlignment="1">
      <alignment horizontal="center" vertical="center" textRotation="90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H246"/>
  <sheetViews>
    <sheetView tabSelected="1" zoomScale="75" zoomScaleNormal="75" zoomScalePageLayoutView="0" workbookViewId="0" topLeftCell="A1">
      <selection activeCell="B73" sqref="B73"/>
    </sheetView>
  </sheetViews>
  <sheetFormatPr defaultColWidth="9.140625" defaultRowHeight="15"/>
  <cols>
    <col min="1" max="1" width="12.8515625" style="0" customWidth="1"/>
    <col min="2" max="2" width="75.7109375" style="0" customWidth="1"/>
    <col min="3" max="3" width="14.7109375" style="0" customWidth="1"/>
    <col min="4" max="4" width="8.7109375" style="0" customWidth="1"/>
    <col min="5" max="6" width="7.8515625" style="0" customWidth="1"/>
    <col min="7" max="7" width="10.7109375" style="0" customWidth="1"/>
    <col min="8" max="8" width="7.421875" style="0" customWidth="1"/>
    <col min="9" max="9" width="8.57421875" style="0" customWidth="1"/>
    <col min="10" max="10" width="8.140625" style="0" customWidth="1"/>
    <col min="11" max="11" width="10.140625" style="0" customWidth="1"/>
    <col min="12" max="12" width="7.7109375" style="0" customWidth="1"/>
    <col min="13" max="13" width="11.421875" style="0" customWidth="1"/>
    <col min="14" max="14" width="9.7109375" style="0" customWidth="1"/>
    <col min="15" max="15" width="10.57421875" style="0" customWidth="1"/>
  </cols>
  <sheetData>
    <row r="2" spans="1:13" ht="15">
      <c r="A2" s="1" t="s">
        <v>0</v>
      </c>
      <c r="M2" t="s">
        <v>3</v>
      </c>
    </row>
    <row r="3" spans="1:13" ht="15">
      <c r="A3" t="s">
        <v>1</v>
      </c>
      <c r="M3" t="s">
        <v>4</v>
      </c>
    </row>
    <row r="4" spans="1:13" ht="15">
      <c r="A4" t="s">
        <v>2</v>
      </c>
      <c r="M4" t="s">
        <v>5</v>
      </c>
    </row>
    <row r="6" spans="1:15" ht="15">
      <c r="A6" s="86" t="s">
        <v>6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5"/>
      <c r="O6" s="85"/>
    </row>
    <row r="7" spans="1:15" ht="15">
      <c r="A7" s="88" t="s">
        <v>7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4"/>
      <c r="O7" s="84"/>
    </row>
    <row r="8" spans="1:15" ht="15">
      <c r="A8" s="87" t="s">
        <v>8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5"/>
      <c r="O8" s="85"/>
    </row>
    <row r="9" spans="1:15" ht="15">
      <c r="A9" s="88" t="s">
        <v>118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5"/>
      <c r="O9" s="85"/>
    </row>
    <row r="11" spans="7:14" ht="33.75" customHeight="1">
      <c r="G11" s="84" t="s">
        <v>170</v>
      </c>
      <c r="H11" s="84"/>
      <c r="I11" s="84"/>
      <c r="J11" s="84"/>
      <c r="K11" s="84"/>
      <c r="L11" s="84"/>
      <c r="M11" s="84"/>
      <c r="N11" s="85"/>
    </row>
    <row r="12" spans="7:14" ht="15">
      <c r="G12" s="85" t="s">
        <v>9</v>
      </c>
      <c r="H12" s="85"/>
      <c r="I12" s="85"/>
      <c r="J12" s="85"/>
      <c r="K12" s="85"/>
      <c r="L12" s="85"/>
      <c r="M12" s="85"/>
      <c r="N12" s="85"/>
    </row>
    <row r="13" spans="7:14" ht="15">
      <c r="G13" s="85" t="s">
        <v>119</v>
      </c>
      <c r="H13" s="85"/>
      <c r="I13" s="85"/>
      <c r="J13" s="85"/>
      <c r="K13" s="85"/>
      <c r="L13" s="85"/>
      <c r="M13" s="85"/>
      <c r="N13" s="85"/>
    </row>
    <row r="14" spans="7:14" ht="15">
      <c r="G14" s="85" t="s">
        <v>10</v>
      </c>
      <c r="H14" s="85"/>
      <c r="I14" s="85"/>
      <c r="J14" s="85"/>
      <c r="K14" s="85"/>
      <c r="L14" s="85"/>
      <c r="M14" s="85"/>
      <c r="N14" s="85"/>
    </row>
    <row r="15" spans="7:14" ht="17.25" customHeight="1">
      <c r="G15" s="84" t="s">
        <v>107</v>
      </c>
      <c r="H15" s="84"/>
      <c r="I15" s="84"/>
      <c r="J15" s="84"/>
      <c r="K15" s="84"/>
      <c r="L15" s="84"/>
      <c r="M15" s="84"/>
      <c r="N15" s="85"/>
    </row>
    <row r="17" ht="15">
      <c r="A17" s="2" t="s">
        <v>11</v>
      </c>
    </row>
    <row r="18" spans="1:15" s="3" customFormat="1" ht="48" customHeight="1">
      <c r="A18" s="12" t="s">
        <v>12</v>
      </c>
      <c r="B18" s="5" t="s">
        <v>17</v>
      </c>
      <c r="C18" s="67" t="s">
        <v>18</v>
      </c>
      <c r="D18" s="68"/>
      <c r="E18" s="67" t="s">
        <v>39</v>
      </c>
      <c r="F18" s="68"/>
      <c r="G18" s="67" t="s">
        <v>20</v>
      </c>
      <c r="H18" s="68"/>
      <c r="I18" s="67" t="s">
        <v>21</v>
      </c>
      <c r="J18" s="59"/>
      <c r="K18" s="8" t="s">
        <v>40</v>
      </c>
      <c r="L18" s="67" t="s">
        <v>41</v>
      </c>
      <c r="M18" s="68"/>
      <c r="O18" s="24"/>
    </row>
    <row r="19" spans="1:15" ht="15">
      <c r="A19" s="28" t="s">
        <v>13</v>
      </c>
      <c r="B19" s="8">
        <v>38</v>
      </c>
      <c r="C19" s="58">
        <v>3</v>
      </c>
      <c r="D19" s="59"/>
      <c r="E19" s="58">
        <v>0</v>
      </c>
      <c r="F19" s="59"/>
      <c r="G19" s="58">
        <v>0</v>
      </c>
      <c r="H19" s="59"/>
      <c r="I19" s="58">
        <v>0</v>
      </c>
      <c r="J19" s="59"/>
      <c r="K19" s="8">
        <v>11</v>
      </c>
      <c r="L19" s="58">
        <f>B19+C19+E19+G19+I19+K19</f>
        <v>52</v>
      </c>
      <c r="M19" s="59"/>
      <c r="N19" s="22"/>
      <c r="O19" s="25"/>
    </row>
    <row r="20" spans="1:15" ht="15">
      <c r="A20" s="28" t="s">
        <v>14</v>
      </c>
      <c r="B20" s="8">
        <v>34</v>
      </c>
      <c r="C20" s="58">
        <v>4</v>
      </c>
      <c r="D20" s="59"/>
      <c r="E20" s="58">
        <v>0</v>
      </c>
      <c r="F20" s="59"/>
      <c r="G20" s="58">
        <v>3</v>
      </c>
      <c r="H20" s="59"/>
      <c r="I20" s="58">
        <v>0</v>
      </c>
      <c r="J20" s="59"/>
      <c r="K20" s="8">
        <v>11</v>
      </c>
      <c r="L20" s="58">
        <f>B20+C20+E20+G20+I20+K20</f>
        <v>52</v>
      </c>
      <c r="M20" s="59"/>
      <c r="N20" s="22"/>
      <c r="O20" s="25"/>
    </row>
    <row r="21" spans="1:15" ht="15">
      <c r="A21" s="28" t="s">
        <v>15</v>
      </c>
      <c r="B21" s="8">
        <v>14</v>
      </c>
      <c r="C21" s="58">
        <v>11</v>
      </c>
      <c r="D21" s="59"/>
      <c r="E21" s="58">
        <v>14</v>
      </c>
      <c r="F21" s="59"/>
      <c r="G21" s="58">
        <v>2</v>
      </c>
      <c r="H21" s="59"/>
      <c r="I21" s="58">
        <v>0</v>
      </c>
      <c r="J21" s="59"/>
      <c r="K21" s="8">
        <v>11</v>
      </c>
      <c r="L21" s="58">
        <f>B21+C21+E21+G21+I21+K21</f>
        <v>52</v>
      </c>
      <c r="M21" s="59"/>
      <c r="N21" s="22"/>
      <c r="O21" s="25"/>
    </row>
    <row r="22" spans="1:14" ht="15">
      <c r="A22" s="27" t="s">
        <v>120</v>
      </c>
      <c r="B22" s="8">
        <v>6</v>
      </c>
      <c r="C22" s="58">
        <v>9</v>
      </c>
      <c r="D22" s="59"/>
      <c r="E22" s="58">
        <v>22</v>
      </c>
      <c r="F22" s="59"/>
      <c r="G22" s="58">
        <v>2</v>
      </c>
      <c r="H22" s="59"/>
      <c r="I22" s="58">
        <v>2</v>
      </c>
      <c r="J22" s="59"/>
      <c r="K22" s="8">
        <v>2</v>
      </c>
      <c r="L22" s="58">
        <f>B22+C22+E22+G22+I22+K22</f>
        <v>43</v>
      </c>
      <c r="M22" s="59"/>
      <c r="N22" s="22"/>
    </row>
    <row r="23" spans="1:14" s="2" customFormat="1" ht="15">
      <c r="A23" s="4" t="s">
        <v>16</v>
      </c>
      <c r="B23" s="11">
        <f>B19+B20+B21+B22</f>
        <v>92</v>
      </c>
      <c r="C23" s="54">
        <f>C19+C20+C21+C22</f>
        <v>27</v>
      </c>
      <c r="D23" s="55"/>
      <c r="E23" s="54">
        <f>E19+E20+E21+E22</f>
        <v>36</v>
      </c>
      <c r="F23" s="55"/>
      <c r="G23" s="54">
        <f>G19+G20+G21+G22</f>
        <v>7</v>
      </c>
      <c r="H23" s="55"/>
      <c r="I23" s="54">
        <f>I19+I20+I21+I22</f>
        <v>2</v>
      </c>
      <c r="J23" s="55"/>
      <c r="K23" s="11">
        <f>K19+K20+K21+K22</f>
        <v>35</v>
      </c>
      <c r="L23" s="54">
        <f>SUM(L19:L22)</f>
        <v>199</v>
      </c>
      <c r="M23" s="55"/>
      <c r="N23" s="6"/>
    </row>
    <row r="24" spans="2:3" ht="15">
      <c r="B24" s="7"/>
      <c r="C24" s="7"/>
    </row>
    <row r="25" ht="15">
      <c r="A25" s="2" t="s">
        <v>22</v>
      </c>
    </row>
    <row r="26" spans="1:15" ht="50.25" customHeight="1">
      <c r="A26" s="66" t="s">
        <v>23</v>
      </c>
      <c r="B26" s="60" t="s">
        <v>24</v>
      </c>
      <c r="C26" s="63" t="s">
        <v>25</v>
      </c>
      <c r="D26" s="58" t="s">
        <v>26</v>
      </c>
      <c r="E26" s="71"/>
      <c r="F26" s="71"/>
      <c r="G26" s="59"/>
      <c r="H26" s="91" t="s">
        <v>122</v>
      </c>
      <c r="I26" s="92"/>
      <c r="J26" s="92"/>
      <c r="K26" s="92"/>
      <c r="L26" s="92"/>
      <c r="M26" s="92"/>
      <c r="N26" s="92"/>
      <c r="O26" s="93"/>
    </row>
    <row r="27" spans="1:15" ht="15">
      <c r="A27" s="64"/>
      <c r="B27" s="61"/>
      <c r="C27" s="61"/>
      <c r="D27" s="63" t="s">
        <v>27</v>
      </c>
      <c r="E27" s="63" t="s">
        <v>28</v>
      </c>
      <c r="F27" s="67" t="s">
        <v>29</v>
      </c>
      <c r="G27" s="68"/>
      <c r="H27" s="94"/>
      <c r="I27" s="95"/>
      <c r="J27" s="95"/>
      <c r="K27" s="95"/>
      <c r="L27" s="95"/>
      <c r="M27" s="95"/>
      <c r="N27" s="95"/>
      <c r="O27" s="96"/>
    </row>
    <row r="28" spans="1:15" ht="15">
      <c r="A28" s="64"/>
      <c r="B28" s="61"/>
      <c r="C28" s="61"/>
      <c r="D28" s="64"/>
      <c r="E28" s="64"/>
      <c r="F28" s="58" t="s">
        <v>30</v>
      </c>
      <c r="G28" s="59"/>
      <c r="H28" s="67" t="s">
        <v>32</v>
      </c>
      <c r="I28" s="68"/>
      <c r="J28" s="67" t="s">
        <v>36</v>
      </c>
      <c r="K28" s="68"/>
      <c r="L28" s="67" t="s">
        <v>37</v>
      </c>
      <c r="M28" s="68"/>
      <c r="N28" s="67" t="s">
        <v>121</v>
      </c>
      <c r="O28" s="68"/>
    </row>
    <row r="29" spans="1:15" ht="15">
      <c r="A29" s="64"/>
      <c r="B29" s="61"/>
      <c r="C29" s="61"/>
      <c r="D29" s="64"/>
      <c r="E29" s="64"/>
      <c r="F29" s="66" t="s">
        <v>31</v>
      </c>
      <c r="G29" s="63" t="s">
        <v>153</v>
      </c>
      <c r="H29" s="5" t="s">
        <v>33</v>
      </c>
      <c r="I29" s="5" t="s">
        <v>34</v>
      </c>
      <c r="J29" s="23" t="s">
        <v>132</v>
      </c>
      <c r="K29" s="23" t="s">
        <v>133</v>
      </c>
      <c r="L29" s="23" t="s">
        <v>134</v>
      </c>
      <c r="M29" s="23" t="s">
        <v>135</v>
      </c>
      <c r="N29" s="23" t="s">
        <v>136</v>
      </c>
      <c r="O29" s="23" t="s">
        <v>137</v>
      </c>
    </row>
    <row r="30" spans="1:15" ht="34.5" customHeight="1">
      <c r="A30" s="64"/>
      <c r="B30" s="61"/>
      <c r="C30" s="61"/>
      <c r="D30" s="64"/>
      <c r="E30" s="64"/>
      <c r="F30" s="64"/>
      <c r="G30" s="64"/>
      <c r="H30" s="67" t="s">
        <v>35</v>
      </c>
      <c r="I30" s="68"/>
      <c r="J30" s="67" t="s">
        <v>35</v>
      </c>
      <c r="K30" s="68"/>
      <c r="L30" s="67" t="s">
        <v>35</v>
      </c>
      <c r="M30" s="68"/>
      <c r="N30" s="89" t="s">
        <v>35</v>
      </c>
      <c r="O30" s="89"/>
    </row>
    <row r="31" spans="1:15" ht="15">
      <c r="A31" s="64"/>
      <c r="B31" s="61"/>
      <c r="C31" s="61"/>
      <c r="D31" s="64"/>
      <c r="E31" s="64"/>
      <c r="F31" s="64"/>
      <c r="G31" s="64"/>
      <c r="H31" s="56">
        <v>17</v>
      </c>
      <c r="I31" s="56">
        <v>24</v>
      </c>
      <c r="J31" s="56">
        <v>16</v>
      </c>
      <c r="K31" s="56">
        <v>22</v>
      </c>
      <c r="L31" s="56">
        <v>16</v>
      </c>
      <c r="M31" s="56">
        <v>23</v>
      </c>
      <c r="N31" s="90">
        <v>16</v>
      </c>
      <c r="O31" s="90">
        <v>21</v>
      </c>
    </row>
    <row r="32" spans="1:15" ht="52.5" customHeight="1">
      <c r="A32" s="65"/>
      <c r="B32" s="62"/>
      <c r="C32" s="62"/>
      <c r="D32" s="65"/>
      <c r="E32" s="65"/>
      <c r="F32" s="65"/>
      <c r="G32" s="65"/>
      <c r="H32" s="57"/>
      <c r="I32" s="57"/>
      <c r="J32" s="57"/>
      <c r="K32" s="57"/>
      <c r="L32" s="57"/>
      <c r="M32" s="57"/>
      <c r="N32" s="90"/>
      <c r="O32" s="90"/>
    </row>
    <row r="33" spans="1:15" s="10" customFormat="1" ht="15">
      <c r="A33" s="9"/>
      <c r="B33" s="9" t="s">
        <v>38</v>
      </c>
      <c r="C33" s="48"/>
      <c r="D33" s="48"/>
      <c r="E33" s="48"/>
      <c r="F33" s="49"/>
      <c r="G33" s="9"/>
      <c r="H33" s="26">
        <v>36</v>
      </c>
      <c r="I33" s="26">
        <v>36</v>
      </c>
      <c r="J33" s="26">
        <v>36</v>
      </c>
      <c r="K33" s="26">
        <v>36</v>
      </c>
      <c r="L33" s="26">
        <v>36</v>
      </c>
      <c r="M33" s="26">
        <v>36</v>
      </c>
      <c r="N33" s="26">
        <v>36</v>
      </c>
      <c r="O33" s="26">
        <v>36</v>
      </c>
    </row>
    <row r="34" spans="1:34" s="19" customFormat="1" ht="15">
      <c r="A34" s="15" t="s">
        <v>42</v>
      </c>
      <c r="B34" s="14" t="s">
        <v>43</v>
      </c>
      <c r="C34" s="15" t="s">
        <v>158</v>
      </c>
      <c r="D34" s="15">
        <f aca="true" t="shared" si="0" ref="D34:O34">D35+D47+D51</f>
        <v>3067</v>
      </c>
      <c r="E34" s="15">
        <f t="shared" si="0"/>
        <v>1015</v>
      </c>
      <c r="F34" s="15">
        <f t="shared" si="0"/>
        <v>2052</v>
      </c>
      <c r="G34" s="15">
        <f t="shared" si="0"/>
        <v>491</v>
      </c>
      <c r="H34" s="15">
        <f t="shared" si="0"/>
        <v>459</v>
      </c>
      <c r="I34" s="15">
        <f t="shared" si="0"/>
        <v>600</v>
      </c>
      <c r="J34" s="15">
        <f t="shared" si="0"/>
        <v>480</v>
      </c>
      <c r="K34" s="15">
        <f t="shared" si="0"/>
        <v>513</v>
      </c>
      <c r="L34" s="15">
        <f t="shared" si="0"/>
        <v>0</v>
      </c>
      <c r="M34" s="15">
        <f t="shared" si="0"/>
        <v>0</v>
      </c>
      <c r="N34" s="15">
        <f t="shared" si="0"/>
        <v>0</v>
      </c>
      <c r="O34" s="15">
        <f t="shared" si="0"/>
        <v>0</v>
      </c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</row>
    <row r="35" spans="1:34" s="20" customFormat="1" ht="15">
      <c r="A35" s="34" t="s">
        <v>44</v>
      </c>
      <c r="B35" s="35" t="s">
        <v>45</v>
      </c>
      <c r="C35" s="34" t="s">
        <v>154</v>
      </c>
      <c r="D35" s="34">
        <f>D36+D37+D38+D39+D40+D41+D42+D43+D44+D45+D46</f>
        <v>2024</v>
      </c>
      <c r="E35" s="34">
        <f aca="true" t="shared" si="1" ref="E35:O35">E36+E37+E38+E39+E40+E41+E42+E43+E44+E45+E46</f>
        <v>669</v>
      </c>
      <c r="F35" s="34">
        <f t="shared" si="1"/>
        <v>1355</v>
      </c>
      <c r="G35" s="34">
        <f t="shared" si="1"/>
        <v>391</v>
      </c>
      <c r="H35" s="34">
        <f t="shared" si="1"/>
        <v>289</v>
      </c>
      <c r="I35" s="34">
        <f t="shared" si="1"/>
        <v>384</v>
      </c>
      <c r="J35" s="34">
        <f t="shared" si="1"/>
        <v>352</v>
      </c>
      <c r="K35" s="34">
        <f t="shared" si="1"/>
        <v>330</v>
      </c>
      <c r="L35" s="34">
        <f t="shared" si="1"/>
        <v>0</v>
      </c>
      <c r="M35" s="34">
        <f t="shared" si="1"/>
        <v>0</v>
      </c>
      <c r="N35" s="34">
        <f t="shared" si="1"/>
        <v>0</v>
      </c>
      <c r="O35" s="34">
        <f t="shared" si="1"/>
        <v>0</v>
      </c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</row>
    <row r="36" spans="1:34" ht="15">
      <c r="A36" s="37" t="s">
        <v>87</v>
      </c>
      <c r="B36" s="13" t="s">
        <v>46</v>
      </c>
      <c r="C36" s="37" t="s">
        <v>142</v>
      </c>
      <c r="D36" s="37">
        <f>E36+F36</f>
        <v>175</v>
      </c>
      <c r="E36" s="37">
        <v>58</v>
      </c>
      <c r="F36" s="37">
        <f>H36+I36+J36+K36+L36+M36+N36+O36</f>
        <v>117</v>
      </c>
      <c r="G36" s="37">
        <v>6</v>
      </c>
      <c r="H36" s="37">
        <v>17</v>
      </c>
      <c r="I36" s="37">
        <v>24</v>
      </c>
      <c r="J36" s="37">
        <v>32</v>
      </c>
      <c r="K36" s="37">
        <v>44</v>
      </c>
      <c r="L36" s="37"/>
      <c r="M36" s="37"/>
      <c r="N36" s="13"/>
      <c r="O36" s="13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</row>
    <row r="37" spans="1:34" ht="15">
      <c r="A37" s="37" t="s">
        <v>88</v>
      </c>
      <c r="B37" s="13" t="s">
        <v>47</v>
      </c>
      <c r="C37" s="37" t="s">
        <v>143</v>
      </c>
      <c r="D37" s="37">
        <f aca="true" t="shared" si="2" ref="D37:D46">E37+F37</f>
        <v>295</v>
      </c>
      <c r="E37" s="32">
        <v>98</v>
      </c>
      <c r="F37" s="37">
        <f aca="true" t="shared" si="3" ref="F37:F46">H37+I37+J37+K37+L37+M37+N37+O37</f>
        <v>197</v>
      </c>
      <c r="G37" s="37">
        <v>6</v>
      </c>
      <c r="H37" s="37">
        <v>51</v>
      </c>
      <c r="I37" s="37">
        <v>48</v>
      </c>
      <c r="J37" s="37">
        <v>32</v>
      </c>
      <c r="K37" s="37">
        <v>66</v>
      </c>
      <c r="L37" s="37"/>
      <c r="M37" s="37"/>
      <c r="N37" s="13"/>
      <c r="O37" s="13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</row>
    <row r="38" spans="1:34" ht="15">
      <c r="A38" s="37" t="s">
        <v>89</v>
      </c>
      <c r="B38" s="13" t="s">
        <v>48</v>
      </c>
      <c r="C38" s="37" t="s">
        <v>143</v>
      </c>
      <c r="D38" s="37">
        <f t="shared" si="2"/>
        <v>260</v>
      </c>
      <c r="E38" s="32">
        <v>86</v>
      </c>
      <c r="F38" s="37">
        <f t="shared" si="3"/>
        <v>174</v>
      </c>
      <c r="G38" s="37">
        <v>174</v>
      </c>
      <c r="H38" s="37">
        <v>34</v>
      </c>
      <c r="I38" s="37">
        <v>48</v>
      </c>
      <c r="J38" s="37">
        <v>48</v>
      </c>
      <c r="K38" s="37">
        <v>44</v>
      </c>
      <c r="L38" s="37"/>
      <c r="M38" s="37"/>
      <c r="N38" s="13"/>
      <c r="O38" s="13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</row>
    <row r="39" spans="1:34" ht="15">
      <c r="A39" s="37" t="s">
        <v>90</v>
      </c>
      <c r="B39" s="13" t="s">
        <v>49</v>
      </c>
      <c r="C39" s="37" t="s">
        <v>143</v>
      </c>
      <c r="D39" s="37">
        <f t="shared" si="2"/>
        <v>260</v>
      </c>
      <c r="E39" s="32">
        <v>86</v>
      </c>
      <c r="F39" s="37">
        <f t="shared" si="3"/>
        <v>174</v>
      </c>
      <c r="G39" s="37">
        <v>6</v>
      </c>
      <c r="H39" s="37">
        <v>34</v>
      </c>
      <c r="I39" s="37">
        <v>48</v>
      </c>
      <c r="J39" s="37">
        <v>48</v>
      </c>
      <c r="K39" s="37">
        <v>44</v>
      </c>
      <c r="L39" s="37"/>
      <c r="M39" s="37"/>
      <c r="N39" s="13"/>
      <c r="O39" s="13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</row>
    <row r="40" spans="1:34" ht="15">
      <c r="A40" s="37" t="s">
        <v>91</v>
      </c>
      <c r="B40" s="13" t="s">
        <v>108</v>
      </c>
      <c r="C40" s="37" t="s">
        <v>143</v>
      </c>
      <c r="D40" s="37">
        <f t="shared" si="2"/>
        <v>260</v>
      </c>
      <c r="E40" s="32">
        <v>86</v>
      </c>
      <c r="F40" s="37">
        <f t="shared" si="3"/>
        <v>174</v>
      </c>
      <c r="G40" s="37">
        <v>6</v>
      </c>
      <c r="H40" s="37">
        <v>34</v>
      </c>
      <c r="I40" s="37">
        <v>48</v>
      </c>
      <c r="J40" s="37">
        <v>48</v>
      </c>
      <c r="K40" s="37">
        <v>44</v>
      </c>
      <c r="L40" s="37"/>
      <c r="M40" s="37"/>
      <c r="N40" s="13"/>
      <c r="O40" s="13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</row>
    <row r="41" spans="1:34" ht="15">
      <c r="A41" s="37" t="s">
        <v>92</v>
      </c>
      <c r="B41" s="13" t="s">
        <v>140</v>
      </c>
      <c r="C41" s="37" t="s">
        <v>143</v>
      </c>
      <c r="D41" s="37">
        <f t="shared" si="2"/>
        <v>173</v>
      </c>
      <c r="E41" s="32">
        <v>56</v>
      </c>
      <c r="F41" s="37">
        <f t="shared" si="3"/>
        <v>117</v>
      </c>
      <c r="G41" s="37">
        <v>16</v>
      </c>
      <c r="H41" s="37">
        <v>17</v>
      </c>
      <c r="I41" s="37">
        <v>24</v>
      </c>
      <c r="J41" s="37">
        <v>32</v>
      </c>
      <c r="K41" s="37">
        <v>44</v>
      </c>
      <c r="L41" s="37"/>
      <c r="M41" s="37"/>
      <c r="N41" s="13"/>
      <c r="O41" s="13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</row>
    <row r="42" spans="1:34" ht="15">
      <c r="A42" s="37" t="s">
        <v>93</v>
      </c>
      <c r="B42" s="13" t="s">
        <v>109</v>
      </c>
      <c r="C42" s="37" t="s">
        <v>144</v>
      </c>
      <c r="D42" s="37">
        <f t="shared" si="2"/>
        <v>61</v>
      </c>
      <c r="E42" s="32">
        <v>20</v>
      </c>
      <c r="F42" s="37">
        <f t="shared" si="3"/>
        <v>41</v>
      </c>
      <c r="G42" s="37">
        <v>0</v>
      </c>
      <c r="H42" s="37">
        <v>17</v>
      </c>
      <c r="I42" s="37">
        <v>24</v>
      </c>
      <c r="J42" s="37"/>
      <c r="K42" s="37"/>
      <c r="L42" s="37"/>
      <c r="M42" s="37"/>
      <c r="N42" s="13"/>
      <c r="O42" s="13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</row>
    <row r="43" spans="1:34" ht="15">
      <c r="A43" s="37" t="s">
        <v>94</v>
      </c>
      <c r="B43" s="13" t="s">
        <v>51</v>
      </c>
      <c r="C43" s="37" t="s">
        <v>143</v>
      </c>
      <c r="D43" s="37">
        <f t="shared" si="2"/>
        <v>117</v>
      </c>
      <c r="E43" s="32">
        <v>38</v>
      </c>
      <c r="F43" s="37">
        <f t="shared" si="3"/>
        <v>79</v>
      </c>
      <c r="G43" s="37">
        <v>0</v>
      </c>
      <c r="H43" s="37">
        <v>17</v>
      </c>
      <c r="I43" s="37">
        <v>24</v>
      </c>
      <c r="J43" s="37">
        <v>16</v>
      </c>
      <c r="K43" s="37">
        <v>22</v>
      </c>
      <c r="L43" s="37"/>
      <c r="M43" s="37"/>
      <c r="N43" s="13"/>
      <c r="O43" s="13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</row>
    <row r="44" spans="1:34" ht="15">
      <c r="A44" s="37" t="s">
        <v>95</v>
      </c>
      <c r="B44" s="13" t="s">
        <v>52</v>
      </c>
      <c r="C44" s="37" t="s">
        <v>145</v>
      </c>
      <c r="D44" s="37">
        <f t="shared" si="2"/>
        <v>57</v>
      </c>
      <c r="E44" s="32">
        <v>19</v>
      </c>
      <c r="F44" s="37">
        <f t="shared" si="3"/>
        <v>38</v>
      </c>
      <c r="G44" s="37">
        <v>0</v>
      </c>
      <c r="H44" s="37"/>
      <c r="I44" s="37"/>
      <c r="J44" s="37">
        <v>16</v>
      </c>
      <c r="K44" s="37">
        <v>22</v>
      </c>
      <c r="L44" s="37"/>
      <c r="M44" s="37"/>
      <c r="N44" s="13"/>
      <c r="O44" s="13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</row>
    <row r="45" spans="1:34" ht="15">
      <c r="A45" s="37" t="s">
        <v>96</v>
      </c>
      <c r="B45" s="13" t="s">
        <v>50</v>
      </c>
      <c r="C45" s="37" t="s">
        <v>146</v>
      </c>
      <c r="D45" s="37">
        <f t="shared" si="2"/>
        <v>257</v>
      </c>
      <c r="E45" s="32">
        <v>86</v>
      </c>
      <c r="F45" s="37">
        <f t="shared" si="3"/>
        <v>171</v>
      </c>
      <c r="G45" s="37">
        <v>169</v>
      </c>
      <c r="H45" s="37">
        <v>51</v>
      </c>
      <c r="I45" s="37">
        <v>72</v>
      </c>
      <c r="J45" s="37">
        <v>48</v>
      </c>
      <c r="K45" s="37"/>
      <c r="L45" s="37"/>
      <c r="M45" s="37"/>
      <c r="N45" s="13"/>
      <c r="O45" s="13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</row>
    <row r="46" spans="1:34" ht="15">
      <c r="A46" s="37" t="s">
        <v>110</v>
      </c>
      <c r="B46" s="13" t="s">
        <v>141</v>
      </c>
      <c r="C46" s="37" t="s">
        <v>147</v>
      </c>
      <c r="D46" s="37">
        <f t="shared" si="2"/>
        <v>109</v>
      </c>
      <c r="E46" s="32">
        <v>36</v>
      </c>
      <c r="F46" s="37">
        <f t="shared" si="3"/>
        <v>73</v>
      </c>
      <c r="G46" s="37">
        <v>8</v>
      </c>
      <c r="H46" s="37">
        <v>17</v>
      </c>
      <c r="I46" s="37">
        <v>24</v>
      </c>
      <c r="J46" s="37">
        <v>32</v>
      </c>
      <c r="K46" s="37"/>
      <c r="L46" s="37"/>
      <c r="M46" s="37"/>
      <c r="N46" s="13"/>
      <c r="O46" s="13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</row>
    <row r="47" spans="1:34" s="20" customFormat="1" ht="15">
      <c r="A47" s="34" t="s">
        <v>53</v>
      </c>
      <c r="B47" s="35" t="s">
        <v>54</v>
      </c>
      <c r="C47" s="34" t="s">
        <v>155</v>
      </c>
      <c r="D47" s="34">
        <f>D48+D49+D50</f>
        <v>871</v>
      </c>
      <c r="E47" s="34">
        <f aca="true" t="shared" si="4" ref="E47:O47">E48+E49+E50</f>
        <v>289</v>
      </c>
      <c r="F47" s="34">
        <f t="shared" si="4"/>
        <v>582</v>
      </c>
      <c r="G47" s="34">
        <f t="shared" si="4"/>
        <v>84</v>
      </c>
      <c r="H47" s="34">
        <f t="shared" si="4"/>
        <v>119</v>
      </c>
      <c r="I47" s="34">
        <f t="shared" si="4"/>
        <v>168</v>
      </c>
      <c r="J47" s="34">
        <f t="shared" si="4"/>
        <v>112</v>
      </c>
      <c r="K47" s="34">
        <f t="shared" si="4"/>
        <v>183</v>
      </c>
      <c r="L47" s="34">
        <f t="shared" si="4"/>
        <v>0</v>
      </c>
      <c r="M47" s="34">
        <f t="shared" si="4"/>
        <v>0</v>
      </c>
      <c r="N47" s="34">
        <f t="shared" si="4"/>
        <v>0</v>
      </c>
      <c r="O47" s="34">
        <f t="shared" si="4"/>
        <v>0</v>
      </c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</row>
    <row r="48" spans="1:34" ht="15">
      <c r="A48" s="37" t="s">
        <v>97</v>
      </c>
      <c r="B48" s="13" t="s">
        <v>55</v>
      </c>
      <c r="C48" s="37" t="s">
        <v>142</v>
      </c>
      <c r="D48" s="37">
        <f>E48+F48</f>
        <v>436</v>
      </c>
      <c r="E48" s="32">
        <v>144</v>
      </c>
      <c r="F48" s="30">
        <f>H48+I48+J48+K48+L48+M48+N48+O48</f>
        <v>292</v>
      </c>
      <c r="G48" s="37">
        <v>20</v>
      </c>
      <c r="H48" s="37">
        <v>68</v>
      </c>
      <c r="I48" s="37">
        <v>96</v>
      </c>
      <c r="J48" s="37">
        <v>48</v>
      </c>
      <c r="K48" s="37">
        <v>80</v>
      </c>
      <c r="L48" s="37"/>
      <c r="M48" s="37"/>
      <c r="N48" s="13"/>
      <c r="O48" s="13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</row>
    <row r="49" spans="1:34" ht="15">
      <c r="A49" s="37" t="s">
        <v>98</v>
      </c>
      <c r="B49" s="13" t="s">
        <v>56</v>
      </c>
      <c r="C49" s="37" t="s">
        <v>143</v>
      </c>
      <c r="D49" s="37">
        <f>E49+F49</f>
        <v>165</v>
      </c>
      <c r="E49" s="32">
        <v>55</v>
      </c>
      <c r="F49" s="30">
        <f>H49+I49+J49+K49+L49+M49+N49+O49</f>
        <v>110</v>
      </c>
      <c r="G49" s="37">
        <v>44</v>
      </c>
      <c r="H49" s="37">
        <v>17</v>
      </c>
      <c r="I49" s="37">
        <v>24</v>
      </c>
      <c r="J49" s="37">
        <v>32</v>
      </c>
      <c r="K49" s="37">
        <v>37</v>
      </c>
      <c r="L49" s="37"/>
      <c r="M49" s="37"/>
      <c r="N49" s="13"/>
      <c r="O49" s="13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</row>
    <row r="50" spans="1:34" ht="15">
      <c r="A50" s="37" t="s">
        <v>99</v>
      </c>
      <c r="B50" s="13" t="s">
        <v>111</v>
      </c>
      <c r="C50" s="37" t="s">
        <v>142</v>
      </c>
      <c r="D50" s="37">
        <f>E50+F50</f>
        <v>270</v>
      </c>
      <c r="E50" s="32">
        <v>90</v>
      </c>
      <c r="F50" s="30">
        <f>H50+I50+J50+K50+L50+M50+N50+O50</f>
        <v>180</v>
      </c>
      <c r="G50" s="37">
        <v>20</v>
      </c>
      <c r="H50" s="37">
        <v>34</v>
      </c>
      <c r="I50" s="37">
        <v>48</v>
      </c>
      <c r="J50" s="37">
        <v>32</v>
      </c>
      <c r="K50" s="37">
        <v>66</v>
      </c>
      <c r="L50" s="37"/>
      <c r="M50" s="37"/>
      <c r="N50" s="13"/>
      <c r="O50" s="13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</row>
    <row r="51" spans="1:34" s="20" customFormat="1" ht="15">
      <c r="A51" s="34" t="s">
        <v>57</v>
      </c>
      <c r="B51" s="35" t="s">
        <v>58</v>
      </c>
      <c r="C51" s="34" t="s">
        <v>157</v>
      </c>
      <c r="D51" s="34">
        <f aca="true" t="shared" si="5" ref="D51:O51">D52+D53+D54</f>
        <v>172</v>
      </c>
      <c r="E51" s="34">
        <f t="shared" si="5"/>
        <v>57</v>
      </c>
      <c r="F51" s="34">
        <f t="shared" si="5"/>
        <v>115</v>
      </c>
      <c r="G51" s="34">
        <f t="shared" si="5"/>
        <v>16</v>
      </c>
      <c r="H51" s="34">
        <f t="shared" si="5"/>
        <v>51</v>
      </c>
      <c r="I51" s="34">
        <f t="shared" si="5"/>
        <v>48</v>
      </c>
      <c r="J51" s="34">
        <f t="shared" si="5"/>
        <v>16</v>
      </c>
      <c r="K51" s="34">
        <f t="shared" si="5"/>
        <v>0</v>
      </c>
      <c r="L51" s="34">
        <f t="shared" si="5"/>
        <v>0</v>
      </c>
      <c r="M51" s="34">
        <f t="shared" si="5"/>
        <v>0</v>
      </c>
      <c r="N51" s="34">
        <f t="shared" si="5"/>
        <v>0</v>
      </c>
      <c r="O51" s="34">
        <f t="shared" si="5"/>
        <v>0</v>
      </c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</row>
    <row r="52" spans="1:34" ht="15">
      <c r="A52" s="37" t="s">
        <v>100</v>
      </c>
      <c r="B52" s="52" t="s">
        <v>169</v>
      </c>
      <c r="C52" s="37" t="s">
        <v>148</v>
      </c>
      <c r="D52" s="37">
        <f>E52+F52</f>
        <v>51</v>
      </c>
      <c r="E52" s="37">
        <v>17</v>
      </c>
      <c r="F52" s="37">
        <f>H52+I52+J52+K52+L52+M52+N52+O52</f>
        <v>34</v>
      </c>
      <c r="G52" s="37">
        <v>8</v>
      </c>
      <c r="H52" s="37">
        <v>34</v>
      </c>
      <c r="I52" s="37"/>
      <c r="J52" s="37"/>
      <c r="K52" s="37"/>
      <c r="L52" s="37"/>
      <c r="M52" s="37"/>
      <c r="N52" s="13"/>
      <c r="O52" s="13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</row>
    <row r="53" spans="1:34" ht="15">
      <c r="A53" s="37" t="s">
        <v>101</v>
      </c>
      <c r="B53" s="52" t="s">
        <v>168</v>
      </c>
      <c r="C53" s="37" t="s">
        <v>147</v>
      </c>
      <c r="D53" s="37">
        <f>E53+F53</f>
        <v>60</v>
      </c>
      <c r="E53" s="37">
        <v>20</v>
      </c>
      <c r="F53" s="37">
        <f>H53+I53+J53+K53+L53+M53+N53+O53</f>
        <v>40</v>
      </c>
      <c r="G53" s="37">
        <v>4</v>
      </c>
      <c r="H53" s="37"/>
      <c r="I53" s="37">
        <v>24</v>
      </c>
      <c r="J53" s="37">
        <v>16</v>
      </c>
      <c r="K53" s="37"/>
      <c r="L53" s="37"/>
      <c r="M53" s="37"/>
      <c r="N53" s="13"/>
      <c r="O53" s="13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</row>
    <row r="54" spans="1:34" ht="15">
      <c r="A54" s="37" t="s">
        <v>102</v>
      </c>
      <c r="B54" s="53" t="s">
        <v>138</v>
      </c>
      <c r="C54" s="37" t="s">
        <v>144</v>
      </c>
      <c r="D54" s="37">
        <f>E54+F54</f>
        <v>61</v>
      </c>
      <c r="E54" s="37">
        <v>20</v>
      </c>
      <c r="F54" s="37">
        <f>H54+I54+J54+K54+L54+M54+N54+O54</f>
        <v>41</v>
      </c>
      <c r="G54" s="37">
        <v>4</v>
      </c>
      <c r="H54" s="37">
        <v>17</v>
      </c>
      <c r="I54" s="37">
        <v>24</v>
      </c>
      <c r="J54" s="37"/>
      <c r="K54" s="37"/>
      <c r="L54" s="37"/>
      <c r="M54" s="37"/>
      <c r="N54" s="13"/>
      <c r="O54" s="13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</row>
    <row r="55" spans="1:34" s="19" customFormat="1" ht="15">
      <c r="A55" s="15" t="s">
        <v>59</v>
      </c>
      <c r="B55" s="14" t="s">
        <v>60</v>
      </c>
      <c r="C55" s="15" t="s">
        <v>166</v>
      </c>
      <c r="D55" s="15">
        <f>D56+D57+D58+D59+D60+D61+D62</f>
        <v>707</v>
      </c>
      <c r="E55" s="15">
        <f aca="true" t="shared" si="6" ref="E55:O55">E56+E57+E58+E59+E60+E61+E62</f>
        <v>235</v>
      </c>
      <c r="F55" s="15">
        <f t="shared" si="6"/>
        <v>472</v>
      </c>
      <c r="G55" s="15">
        <f t="shared" si="6"/>
        <v>165</v>
      </c>
      <c r="H55" s="15">
        <f t="shared" si="6"/>
        <v>136</v>
      </c>
      <c r="I55" s="15">
        <f t="shared" si="6"/>
        <v>96</v>
      </c>
      <c r="J55" s="15">
        <f t="shared" si="6"/>
        <v>24</v>
      </c>
      <c r="K55" s="15">
        <f t="shared" si="6"/>
        <v>66</v>
      </c>
      <c r="L55" s="15">
        <f t="shared" si="6"/>
        <v>90</v>
      </c>
      <c r="M55" s="15">
        <f t="shared" si="6"/>
        <v>44</v>
      </c>
      <c r="N55" s="15">
        <f t="shared" si="6"/>
        <v>16</v>
      </c>
      <c r="O55" s="15">
        <f t="shared" si="6"/>
        <v>0</v>
      </c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</row>
    <row r="56" spans="1:34" ht="15">
      <c r="A56" s="37" t="s">
        <v>103</v>
      </c>
      <c r="B56" s="13" t="s">
        <v>123</v>
      </c>
      <c r="C56" s="37" t="s">
        <v>147</v>
      </c>
      <c r="D56" s="37">
        <f>E56+F56</f>
        <v>111</v>
      </c>
      <c r="E56" s="37">
        <v>37</v>
      </c>
      <c r="F56" s="37">
        <f>H56+I56+J56+K56+L56+M56+N56+O56</f>
        <v>74</v>
      </c>
      <c r="G56" s="37">
        <v>36</v>
      </c>
      <c r="H56" s="37">
        <v>34</v>
      </c>
      <c r="I56" s="37">
        <v>24</v>
      </c>
      <c r="J56" s="37">
        <v>16</v>
      </c>
      <c r="K56" s="37"/>
      <c r="L56" s="37"/>
      <c r="M56" s="37"/>
      <c r="N56" s="37"/>
      <c r="O56" s="37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</row>
    <row r="57" spans="1:34" ht="15">
      <c r="A57" s="37" t="s">
        <v>104</v>
      </c>
      <c r="B57" s="13" t="s">
        <v>124</v>
      </c>
      <c r="C57" s="37" t="s">
        <v>144</v>
      </c>
      <c r="D57" s="37">
        <f aca="true" t="shared" si="7" ref="D57:D62">E57+F57</f>
        <v>86</v>
      </c>
      <c r="E57" s="37">
        <v>28</v>
      </c>
      <c r="F57" s="37">
        <f aca="true" t="shared" si="8" ref="F57:F62">H57+I57+J57+K57+L57+M57+N57+O57</f>
        <v>58</v>
      </c>
      <c r="G57" s="37">
        <v>20</v>
      </c>
      <c r="H57" s="37">
        <v>34</v>
      </c>
      <c r="I57" s="37">
        <v>24</v>
      </c>
      <c r="J57" s="37"/>
      <c r="K57" s="37"/>
      <c r="L57" s="37"/>
      <c r="M57" s="37"/>
      <c r="N57" s="37"/>
      <c r="O57" s="37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</row>
    <row r="58" spans="1:34" ht="15">
      <c r="A58" s="37" t="s">
        <v>105</v>
      </c>
      <c r="B58" s="13" t="s">
        <v>113</v>
      </c>
      <c r="C58" s="37" t="s">
        <v>149</v>
      </c>
      <c r="D58" s="37">
        <f t="shared" si="7"/>
        <v>132</v>
      </c>
      <c r="E58" s="37">
        <v>44</v>
      </c>
      <c r="F58" s="37">
        <f t="shared" si="8"/>
        <v>88</v>
      </c>
      <c r="G58" s="37">
        <v>25</v>
      </c>
      <c r="H58" s="37"/>
      <c r="I58" s="37"/>
      <c r="J58" s="37">
        <v>8</v>
      </c>
      <c r="K58" s="37">
        <v>44</v>
      </c>
      <c r="L58" s="37">
        <v>36</v>
      </c>
      <c r="M58" s="37"/>
      <c r="N58" s="37"/>
      <c r="O58" s="37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</row>
    <row r="59" spans="1:34" ht="15">
      <c r="A59" s="37" t="s">
        <v>106</v>
      </c>
      <c r="B59" s="13" t="s">
        <v>112</v>
      </c>
      <c r="C59" s="37" t="s">
        <v>165</v>
      </c>
      <c r="D59" s="37">
        <f t="shared" si="7"/>
        <v>87</v>
      </c>
      <c r="E59" s="37">
        <v>29</v>
      </c>
      <c r="F59" s="37">
        <f t="shared" si="8"/>
        <v>58</v>
      </c>
      <c r="G59" s="37">
        <v>16</v>
      </c>
      <c r="H59" s="37">
        <v>34</v>
      </c>
      <c r="I59" s="37">
        <v>24</v>
      </c>
      <c r="J59" s="37"/>
      <c r="K59" s="37"/>
      <c r="L59" s="37"/>
      <c r="M59" s="37"/>
      <c r="N59" s="37"/>
      <c r="O59" s="37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</row>
    <row r="60" spans="1:34" ht="15">
      <c r="A60" s="37" t="s">
        <v>125</v>
      </c>
      <c r="B60" s="13" t="s">
        <v>126</v>
      </c>
      <c r="C60" s="37" t="s">
        <v>144</v>
      </c>
      <c r="D60" s="37">
        <f t="shared" si="7"/>
        <v>87</v>
      </c>
      <c r="E60" s="37">
        <v>29</v>
      </c>
      <c r="F60" s="37">
        <f t="shared" si="8"/>
        <v>58</v>
      </c>
      <c r="G60" s="37">
        <v>14</v>
      </c>
      <c r="H60" s="37">
        <v>34</v>
      </c>
      <c r="I60" s="37">
        <v>24</v>
      </c>
      <c r="J60" s="37"/>
      <c r="K60" s="37"/>
      <c r="L60" s="37"/>
      <c r="M60" s="37"/>
      <c r="N60" s="37"/>
      <c r="O60" s="37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</row>
    <row r="61" spans="1:34" ht="15">
      <c r="A61" s="37" t="s">
        <v>127</v>
      </c>
      <c r="B61" s="13" t="s">
        <v>115</v>
      </c>
      <c r="C61" s="37" t="s">
        <v>150</v>
      </c>
      <c r="D61" s="37">
        <f t="shared" si="7"/>
        <v>120</v>
      </c>
      <c r="E61" s="37">
        <v>40</v>
      </c>
      <c r="F61" s="32">
        <f t="shared" si="8"/>
        <v>80</v>
      </c>
      <c r="G61" s="37">
        <v>32</v>
      </c>
      <c r="H61" s="37"/>
      <c r="I61" s="37"/>
      <c r="J61" s="37"/>
      <c r="K61" s="37"/>
      <c r="L61" s="37">
        <v>36</v>
      </c>
      <c r="M61" s="37">
        <v>28</v>
      </c>
      <c r="N61" s="37">
        <v>16</v>
      </c>
      <c r="O61" s="37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</row>
    <row r="62" spans="1:34" ht="15">
      <c r="A62" s="37" t="s">
        <v>128</v>
      </c>
      <c r="B62" s="39" t="s">
        <v>116</v>
      </c>
      <c r="C62" s="37" t="s">
        <v>151</v>
      </c>
      <c r="D62" s="37">
        <f t="shared" si="7"/>
        <v>84</v>
      </c>
      <c r="E62" s="37">
        <v>28</v>
      </c>
      <c r="F62" s="32">
        <f t="shared" si="8"/>
        <v>56</v>
      </c>
      <c r="G62" s="37">
        <v>22</v>
      </c>
      <c r="H62" s="37"/>
      <c r="I62" s="37"/>
      <c r="J62" s="37"/>
      <c r="K62" s="37">
        <v>22</v>
      </c>
      <c r="L62" s="37">
        <v>18</v>
      </c>
      <c r="M62" s="37">
        <v>16</v>
      </c>
      <c r="N62" s="37"/>
      <c r="O62" s="37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</row>
    <row r="63" spans="1:34" s="19" customFormat="1" ht="15">
      <c r="A63" s="15" t="s">
        <v>61</v>
      </c>
      <c r="B63" s="14" t="s">
        <v>62</v>
      </c>
      <c r="C63" s="15" t="s">
        <v>161</v>
      </c>
      <c r="D63" s="15">
        <f>D64</f>
        <v>3298</v>
      </c>
      <c r="E63" s="15">
        <f aca="true" t="shared" si="9" ref="E63:O63">E64</f>
        <v>324</v>
      </c>
      <c r="F63" s="15">
        <f t="shared" si="9"/>
        <v>2974</v>
      </c>
      <c r="G63" s="15">
        <f t="shared" si="9"/>
        <v>262</v>
      </c>
      <c r="H63" s="15">
        <f t="shared" si="9"/>
        <v>17</v>
      </c>
      <c r="I63" s="15">
        <f t="shared" si="9"/>
        <v>168</v>
      </c>
      <c r="J63" s="15">
        <f t="shared" si="9"/>
        <v>72</v>
      </c>
      <c r="K63" s="15">
        <f t="shared" si="9"/>
        <v>175</v>
      </c>
      <c r="L63" s="15">
        <f t="shared" si="9"/>
        <v>468</v>
      </c>
      <c r="M63" s="15">
        <f t="shared" si="9"/>
        <v>770</v>
      </c>
      <c r="N63" s="15">
        <f t="shared" si="9"/>
        <v>552</v>
      </c>
      <c r="O63" s="15">
        <f t="shared" si="9"/>
        <v>752</v>
      </c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</row>
    <row r="64" spans="1:34" s="20" customFormat="1" ht="15">
      <c r="A64" s="34" t="s">
        <v>63</v>
      </c>
      <c r="B64" s="35" t="s">
        <v>64</v>
      </c>
      <c r="C64" s="34" t="s">
        <v>161</v>
      </c>
      <c r="D64" s="34">
        <f>D65+D69+D73</f>
        <v>3298</v>
      </c>
      <c r="E64" s="34">
        <f aca="true" t="shared" si="10" ref="E64:O64">E65+E69+E73</f>
        <v>324</v>
      </c>
      <c r="F64" s="34">
        <f t="shared" si="10"/>
        <v>2974</v>
      </c>
      <c r="G64" s="34">
        <f t="shared" si="10"/>
        <v>262</v>
      </c>
      <c r="H64" s="34">
        <f t="shared" si="10"/>
        <v>17</v>
      </c>
      <c r="I64" s="34">
        <f t="shared" si="10"/>
        <v>168</v>
      </c>
      <c r="J64" s="34">
        <f t="shared" si="10"/>
        <v>72</v>
      </c>
      <c r="K64" s="34">
        <f t="shared" si="10"/>
        <v>175</v>
      </c>
      <c r="L64" s="34">
        <f t="shared" si="10"/>
        <v>468</v>
      </c>
      <c r="M64" s="34">
        <f t="shared" si="10"/>
        <v>770</v>
      </c>
      <c r="N64" s="34">
        <f t="shared" si="10"/>
        <v>552</v>
      </c>
      <c r="O64" s="34">
        <f t="shared" si="10"/>
        <v>752</v>
      </c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</row>
    <row r="65" spans="1:34" s="2" customFormat="1" ht="15">
      <c r="A65" s="15" t="s">
        <v>65</v>
      </c>
      <c r="B65" s="40" t="s">
        <v>171</v>
      </c>
      <c r="C65" s="15" t="s">
        <v>139</v>
      </c>
      <c r="D65" s="15">
        <f>D66+D67+D68</f>
        <v>1656</v>
      </c>
      <c r="E65" s="15">
        <f aca="true" t="shared" si="11" ref="E65:O65">E66+E67+E68</f>
        <v>172</v>
      </c>
      <c r="F65" s="15">
        <f t="shared" si="11"/>
        <v>1484</v>
      </c>
      <c r="G65" s="15">
        <f t="shared" si="11"/>
        <v>140</v>
      </c>
      <c r="H65" s="15">
        <f t="shared" si="11"/>
        <v>17</v>
      </c>
      <c r="I65" s="15">
        <f t="shared" si="11"/>
        <v>168</v>
      </c>
      <c r="J65" s="15">
        <f t="shared" si="11"/>
        <v>72</v>
      </c>
      <c r="K65" s="15">
        <f t="shared" si="11"/>
        <v>175</v>
      </c>
      <c r="L65" s="15">
        <f t="shared" si="11"/>
        <v>432</v>
      </c>
      <c r="M65" s="15">
        <f t="shared" si="11"/>
        <v>440</v>
      </c>
      <c r="N65" s="15">
        <f t="shared" si="11"/>
        <v>180</v>
      </c>
      <c r="O65" s="15">
        <f t="shared" si="11"/>
        <v>0</v>
      </c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</row>
    <row r="66" spans="1:34" ht="15">
      <c r="A66" s="37" t="s">
        <v>66</v>
      </c>
      <c r="B66" s="39" t="s">
        <v>131</v>
      </c>
      <c r="C66" s="37" t="s">
        <v>156</v>
      </c>
      <c r="D66" s="37">
        <f>E66+F66</f>
        <v>540</v>
      </c>
      <c r="E66" s="37">
        <v>172</v>
      </c>
      <c r="F66" s="37">
        <f>H66+I66+J66+K66+L66+M66+N66+O66</f>
        <v>368</v>
      </c>
      <c r="G66" s="37">
        <v>140</v>
      </c>
      <c r="H66" s="37">
        <v>17</v>
      </c>
      <c r="I66" s="37">
        <v>60</v>
      </c>
      <c r="J66" s="37">
        <v>36</v>
      </c>
      <c r="K66" s="37">
        <v>67</v>
      </c>
      <c r="L66" s="37">
        <v>108</v>
      </c>
      <c r="M66" s="37">
        <v>80</v>
      </c>
      <c r="N66" s="37"/>
      <c r="O66" s="37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</row>
    <row r="67" spans="1:34" s="29" customFormat="1" ht="15">
      <c r="A67" s="30" t="s">
        <v>67</v>
      </c>
      <c r="B67" s="31" t="s">
        <v>18</v>
      </c>
      <c r="C67" s="37" t="s">
        <v>151</v>
      </c>
      <c r="D67" s="30">
        <f>E67+F67</f>
        <v>432</v>
      </c>
      <c r="E67" s="30">
        <v>0</v>
      </c>
      <c r="F67" s="30">
        <f>H67+I67+J67+K67+L67+M67+N67+O67</f>
        <v>432</v>
      </c>
      <c r="G67" s="30">
        <v>0</v>
      </c>
      <c r="H67" s="30"/>
      <c r="I67" s="30">
        <v>108</v>
      </c>
      <c r="J67" s="30">
        <v>36</v>
      </c>
      <c r="K67" s="30">
        <v>108</v>
      </c>
      <c r="L67" s="30">
        <v>72</v>
      </c>
      <c r="M67" s="30">
        <v>108</v>
      </c>
      <c r="N67" s="30"/>
      <c r="O67" s="30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</row>
    <row r="68" spans="1:34" s="29" customFormat="1" ht="15">
      <c r="A68" s="30" t="s">
        <v>68</v>
      </c>
      <c r="B68" s="31" t="s">
        <v>19</v>
      </c>
      <c r="C68" s="37" t="s">
        <v>163</v>
      </c>
      <c r="D68" s="30">
        <f>E68+F68</f>
        <v>684</v>
      </c>
      <c r="E68" s="30">
        <v>0</v>
      </c>
      <c r="F68" s="30">
        <f>H68+I68+J68+K68+L68+M68+N68+O68</f>
        <v>684</v>
      </c>
      <c r="G68" s="30">
        <v>0</v>
      </c>
      <c r="H68" s="30"/>
      <c r="I68" s="30"/>
      <c r="J68" s="30"/>
      <c r="K68" s="30"/>
      <c r="L68" s="30">
        <v>252</v>
      </c>
      <c r="M68" s="30">
        <v>252</v>
      </c>
      <c r="N68" s="30">
        <v>180</v>
      </c>
      <c r="O68" s="30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</row>
    <row r="69" spans="1:34" s="2" customFormat="1" ht="33.75" customHeight="1">
      <c r="A69" s="15" t="s">
        <v>69</v>
      </c>
      <c r="B69" s="40" t="s">
        <v>172</v>
      </c>
      <c r="C69" s="15" t="s">
        <v>139</v>
      </c>
      <c r="D69" s="15">
        <f>D70+D71+D72</f>
        <v>1468</v>
      </c>
      <c r="E69" s="15">
        <f aca="true" t="shared" si="12" ref="E69:O69">E70+E71+E72</f>
        <v>118</v>
      </c>
      <c r="F69" s="15">
        <f t="shared" si="12"/>
        <v>1350</v>
      </c>
      <c r="G69" s="15">
        <f t="shared" si="12"/>
        <v>106</v>
      </c>
      <c r="H69" s="15">
        <f t="shared" si="12"/>
        <v>0</v>
      </c>
      <c r="I69" s="15">
        <f t="shared" si="12"/>
        <v>0</v>
      </c>
      <c r="J69" s="15">
        <f t="shared" si="12"/>
        <v>0</v>
      </c>
      <c r="K69" s="15">
        <f t="shared" si="12"/>
        <v>0</v>
      </c>
      <c r="L69" s="15">
        <f t="shared" si="12"/>
        <v>36</v>
      </c>
      <c r="M69" s="15">
        <f t="shared" si="12"/>
        <v>330</v>
      </c>
      <c r="N69" s="15">
        <f t="shared" si="12"/>
        <v>232</v>
      </c>
      <c r="O69" s="15">
        <f t="shared" si="12"/>
        <v>752</v>
      </c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</row>
    <row r="70" spans="1:34" ht="17.25" customHeight="1">
      <c r="A70" s="37" t="s">
        <v>70</v>
      </c>
      <c r="B70" s="13" t="s">
        <v>129</v>
      </c>
      <c r="C70" s="37" t="s">
        <v>160</v>
      </c>
      <c r="D70" s="37">
        <f>E70+F70</f>
        <v>388</v>
      </c>
      <c r="E70" s="37">
        <v>118</v>
      </c>
      <c r="F70" s="37">
        <f>H70+I70+J70+K70+L70+M70+N70+O70</f>
        <v>270</v>
      </c>
      <c r="G70" s="37">
        <v>106</v>
      </c>
      <c r="H70" s="37"/>
      <c r="I70" s="37"/>
      <c r="J70" s="37"/>
      <c r="K70" s="37"/>
      <c r="L70" s="37">
        <v>36</v>
      </c>
      <c r="M70" s="37">
        <v>114</v>
      </c>
      <c r="N70" s="37">
        <v>52</v>
      </c>
      <c r="O70" s="37">
        <v>68</v>
      </c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</row>
    <row r="71" spans="1:34" s="29" customFormat="1" ht="15">
      <c r="A71" s="30" t="s">
        <v>71</v>
      </c>
      <c r="B71" s="31" t="s">
        <v>18</v>
      </c>
      <c r="C71" s="37" t="s">
        <v>152</v>
      </c>
      <c r="D71" s="30">
        <f>E71+F71</f>
        <v>468</v>
      </c>
      <c r="E71" s="30">
        <v>0</v>
      </c>
      <c r="F71" s="30">
        <f>H71+I71+J71+K71+L71+M71+N71+O71</f>
        <v>468</v>
      </c>
      <c r="G71" s="30">
        <v>0</v>
      </c>
      <c r="H71" s="30"/>
      <c r="I71" s="30"/>
      <c r="J71" s="30"/>
      <c r="K71" s="30"/>
      <c r="L71" s="30"/>
      <c r="M71" s="30">
        <v>216</v>
      </c>
      <c r="N71" s="30">
        <v>180</v>
      </c>
      <c r="O71" s="30">
        <v>72</v>
      </c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</row>
    <row r="72" spans="1:34" s="29" customFormat="1" ht="15">
      <c r="A72" s="30" t="s">
        <v>72</v>
      </c>
      <c r="B72" s="31" t="s">
        <v>19</v>
      </c>
      <c r="C72" s="37" t="s">
        <v>152</v>
      </c>
      <c r="D72" s="30">
        <f>E72+F72</f>
        <v>612</v>
      </c>
      <c r="E72" s="30">
        <v>0</v>
      </c>
      <c r="F72" s="30">
        <f>H72+I72+J72+K72+L72+M72+N72+O72</f>
        <v>612</v>
      </c>
      <c r="G72" s="30">
        <v>0</v>
      </c>
      <c r="H72" s="30"/>
      <c r="I72" s="30"/>
      <c r="J72" s="30"/>
      <c r="K72" s="30"/>
      <c r="L72" s="30"/>
      <c r="M72" s="30"/>
      <c r="N72" s="30"/>
      <c r="O72" s="30">
        <v>612</v>
      </c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</row>
    <row r="73" spans="1:34" s="2" customFormat="1" ht="15">
      <c r="A73" s="15" t="s">
        <v>73</v>
      </c>
      <c r="B73" s="14" t="s">
        <v>74</v>
      </c>
      <c r="C73" s="15" t="s">
        <v>164</v>
      </c>
      <c r="D73" s="15">
        <f>D74+D75+D76</f>
        <v>174</v>
      </c>
      <c r="E73" s="15">
        <f aca="true" t="shared" si="13" ref="E73:O73">E74+E75+E76</f>
        <v>34</v>
      </c>
      <c r="F73" s="15">
        <f t="shared" si="13"/>
        <v>140</v>
      </c>
      <c r="G73" s="15">
        <f t="shared" si="13"/>
        <v>16</v>
      </c>
      <c r="H73" s="15">
        <f t="shared" si="13"/>
        <v>0</v>
      </c>
      <c r="I73" s="15">
        <f t="shared" si="13"/>
        <v>0</v>
      </c>
      <c r="J73" s="15">
        <f t="shared" si="13"/>
        <v>0</v>
      </c>
      <c r="K73" s="15">
        <f t="shared" si="13"/>
        <v>0</v>
      </c>
      <c r="L73" s="15">
        <f t="shared" si="13"/>
        <v>0</v>
      </c>
      <c r="M73" s="15">
        <f t="shared" si="13"/>
        <v>0</v>
      </c>
      <c r="N73" s="15">
        <f t="shared" si="13"/>
        <v>140</v>
      </c>
      <c r="O73" s="15">
        <f t="shared" si="13"/>
        <v>0</v>
      </c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</row>
    <row r="74" spans="1:34" s="29" customFormat="1" ht="15">
      <c r="A74" s="30" t="s">
        <v>130</v>
      </c>
      <c r="B74" s="31" t="s">
        <v>75</v>
      </c>
      <c r="C74" s="37" t="s">
        <v>145</v>
      </c>
      <c r="D74" s="30">
        <f>E74+F74</f>
        <v>51</v>
      </c>
      <c r="E74" s="30">
        <v>17</v>
      </c>
      <c r="F74" s="30">
        <f>H74+I74+J74+K74+L74+M74+N74+O74</f>
        <v>34</v>
      </c>
      <c r="G74" s="30">
        <v>8</v>
      </c>
      <c r="H74" s="30"/>
      <c r="I74" s="30"/>
      <c r="J74" s="30"/>
      <c r="K74" s="30"/>
      <c r="L74" s="30"/>
      <c r="M74" s="30"/>
      <c r="N74" s="42">
        <v>34</v>
      </c>
      <c r="O74" s="3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</row>
    <row r="75" spans="1:34" s="29" customFormat="1" ht="15">
      <c r="A75" s="30" t="s">
        <v>114</v>
      </c>
      <c r="B75" s="31" t="s">
        <v>76</v>
      </c>
      <c r="C75" s="37" t="s">
        <v>145</v>
      </c>
      <c r="D75" s="30">
        <f>E75+F75</f>
        <v>51</v>
      </c>
      <c r="E75" s="30">
        <v>17</v>
      </c>
      <c r="F75" s="30">
        <f>H75+I75+J75+K75+L75+M75+N75+O75</f>
        <v>34</v>
      </c>
      <c r="G75" s="30">
        <v>8</v>
      </c>
      <c r="H75" s="30"/>
      <c r="I75" s="30"/>
      <c r="J75" s="30"/>
      <c r="K75" s="30"/>
      <c r="L75" s="30"/>
      <c r="M75" s="30"/>
      <c r="N75" s="42">
        <v>34</v>
      </c>
      <c r="O75" s="3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</row>
    <row r="76" spans="1:34" s="29" customFormat="1" ht="15">
      <c r="A76" s="30" t="s">
        <v>117</v>
      </c>
      <c r="B76" s="31" t="s">
        <v>18</v>
      </c>
      <c r="C76" s="37" t="s">
        <v>145</v>
      </c>
      <c r="D76" s="30">
        <f>E76+F76</f>
        <v>72</v>
      </c>
      <c r="E76" s="30">
        <v>0</v>
      </c>
      <c r="F76" s="30">
        <f>H76+I76+J76+K76+L76+M76+N76+O76</f>
        <v>72</v>
      </c>
      <c r="G76" s="30">
        <v>0</v>
      </c>
      <c r="H76" s="30"/>
      <c r="I76" s="30"/>
      <c r="J76" s="30"/>
      <c r="K76" s="30"/>
      <c r="L76" s="30"/>
      <c r="M76" s="30"/>
      <c r="N76" s="42">
        <v>72</v>
      </c>
      <c r="O76" s="3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</row>
    <row r="77" spans="1:34" s="2" customFormat="1" ht="15">
      <c r="A77" s="15" t="s">
        <v>77</v>
      </c>
      <c r="B77" s="14" t="s">
        <v>50</v>
      </c>
      <c r="C77" s="15" t="s">
        <v>159</v>
      </c>
      <c r="D77" s="15">
        <f>E77+F77</f>
        <v>164</v>
      </c>
      <c r="E77" s="15">
        <v>82</v>
      </c>
      <c r="F77" s="15">
        <f>H77+I77+J77+K77+L77+M77+N77+O77</f>
        <v>82</v>
      </c>
      <c r="G77" s="15">
        <v>82</v>
      </c>
      <c r="H77" s="15"/>
      <c r="I77" s="15"/>
      <c r="J77" s="15"/>
      <c r="K77" s="15">
        <v>38</v>
      </c>
      <c r="L77" s="15">
        <v>18</v>
      </c>
      <c r="M77" s="15">
        <v>14</v>
      </c>
      <c r="N77" s="15">
        <v>8</v>
      </c>
      <c r="O77" s="15">
        <v>4</v>
      </c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</row>
    <row r="78" spans="1:34" s="21" customFormat="1" ht="15">
      <c r="A78" s="18"/>
      <c r="B78" s="43" t="s">
        <v>16</v>
      </c>
      <c r="C78" s="17" t="s">
        <v>167</v>
      </c>
      <c r="D78" s="17">
        <f aca="true" t="shared" si="14" ref="D78:M78">D34+D55+D63+D77</f>
        <v>7236</v>
      </c>
      <c r="E78" s="17">
        <f t="shared" si="14"/>
        <v>1656</v>
      </c>
      <c r="F78" s="17">
        <f t="shared" si="14"/>
        <v>5580</v>
      </c>
      <c r="G78" s="17">
        <f t="shared" si="14"/>
        <v>1000</v>
      </c>
      <c r="H78" s="17">
        <f t="shared" si="14"/>
        <v>612</v>
      </c>
      <c r="I78" s="17">
        <f t="shared" si="14"/>
        <v>864</v>
      </c>
      <c r="J78" s="17">
        <f t="shared" si="14"/>
        <v>576</v>
      </c>
      <c r="K78" s="17">
        <f t="shared" si="14"/>
        <v>792</v>
      </c>
      <c r="L78" s="17">
        <f t="shared" si="14"/>
        <v>576</v>
      </c>
      <c r="M78" s="17">
        <f t="shared" si="14"/>
        <v>828</v>
      </c>
      <c r="N78" s="17">
        <f>N34+N55+N63+N77</f>
        <v>576</v>
      </c>
      <c r="O78" s="17">
        <f>O34+O55+O63+O77</f>
        <v>756</v>
      </c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</row>
    <row r="79" spans="1:34" s="16" customFormat="1" ht="15">
      <c r="A79" s="17" t="s">
        <v>78</v>
      </c>
      <c r="B79" s="18" t="s">
        <v>21</v>
      </c>
      <c r="C79" s="18"/>
      <c r="D79" s="18"/>
      <c r="E79" s="18"/>
      <c r="F79" s="45"/>
      <c r="G79" s="18"/>
      <c r="H79" s="18"/>
      <c r="I79" s="18"/>
      <c r="J79" s="18"/>
      <c r="K79" s="18"/>
      <c r="L79" s="18"/>
      <c r="M79" s="46"/>
      <c r="N79" s="18"/>
      <c r="O79" s="46" t="s">
        <v>79</v>
      </c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</row>
    <row r="80" spans="1:34" ht="18" customHeight="1">
      <c r="A80" s="72" t="s">
        <v>162</v>
      </c>
      <c r="B80" s="73"/>
      <c r="C80" s="73"/>
      <c r="D80" s="74"/>
      <c r="E80" s="81" t="s">
        <v>80</v>
      </c>
      <c r="F80" s="69" t="s">
        <v>81</v>
      </c>
      <c r="G80" s="70"/>
      <c r="H80" s="37">
        <f>H34+H55+H63+H77-H67-H68-H71-H72-H76</f>
        <v>612</v>
      </c>
      <c r="I80" s="37">
        <f aca="true" t="shared" si="15" ref="I80:O80">I34+I55+I63+I77-I67-I68-I71-I72-I76</f>
        <v>756</v>
      </c>
      <c r="J80" s="37">
        <f t="shared" si="15"/>
        <v>540</v>
      </c>
      <c r="K80" s="37">
        <f t="shared" si="15"/>
        <v>684</v>
      </c>
      <c r="L80" s="37">
        <f t="shared" si="15"/>
        <v>252</v>
      </c>
      <c r="M80" s="37">
        <f t="shared" si="15"/>
        <v>252</v>
      </c>
      <c r="N80" s="37">
        <f t="shared" si="15"/>
        <v>144</v>
      </c>
      <c r="O80" s="37">
        <f t="shared" si="15"/>
        <v>72</v>
      </c>
      <c r="P80" s="50"/>
      <c r="Q80" s="51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</row>
    <row r="81" spans="1:34" ht="17.25" customHeight="1">
      <c r="A81" s="75"/>
      <c r="B81" s="76"/>
      <c r="C81" s="76"/>
      <c r="D81" s="77"/>
      <c r="E81" s="82"/>
      <c r="F81" s="69" t="s">
        <v>82</v>
      </c>
      <c r="G81" s="70"/>
      <c r="H81" s="37">
        <f>H67+H71+H76</f>
        <v>0</v>
      </c>
      <c r="I81" s="37">
        <f aca="true" t="shared" si="16" ref="I81:O81">I67+I71+I76</f>
        <v>108</v>
      </c>
      <c r="J81" s="37">
        <f t="shared" si="16"/>
        <v>36</v>
      </c>
      <c r="K81" s="37">
        <f t="shared" si="16"/>
        <v>108</v>
      </c>
      <c r="L81" s="37">
        <f t="shared" si="16"/>
        <v>72</v>
      </c>
      <c r="M81" s="37">
        <f t="shared" si="16"/>
        <v>324</v>
      </c>
      <c r="N81" s="37">
        <f t="shared" si="16"/>
        <v>252</v>
      </c>
      <c r="O81" s="37">
        <f t="shared" si="16"/>
        <v>72</v>
      </c>
      <c r="P81" s="50"/>
      <c r="Q81" s="51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</row>
    <row r="82" spans="1:34" ht="29.25" customHeight="1">
      <c r="A82" s="75"/>
      <c r="B82" s="76"/>
      <c r="C82" s="76"/>
      <c r="D82" s="77"/>
      <c r="E82" s="82"/>
      <c r="F82" s="69" t="s">
        <v>83</v>
      </c>
      <c r="G82" s="70"/>
      <c r="H82" s="37">
        <f>H68+H72</f>
        <v>0</v>
      </c>
      <c r="I82" s="37">
        <f aca="true" t="shared" si="17" ref="I82:O82">I68+I72</f>
        <v>0</v>
      </c>
      <c r="J82" s="37">
        <f t="shared" si="17"/>
        <v>0</v>
      </c>
      <c r="K82" s="37">
        <f t="shared" si="17"/>
        <v>0</v>
      </c>
      <c r="L82" s="37">
        <f t="shared" si="17"/>
        <v>252</v>
      </c>
      <c r="M82" s="37">
        <f t="shared" si="17"/>
        <v>252</v>
      </c>
      <c r="N82" s="37">
        <f t="shared" si="17"/>
        <v>180</v>
      </c>
      <c r="O82" s="37">
        <f t="shared" si="17"/>
        <v>612</v>
      </c>
      <c r="P82" s="50"/>
      <c r="Q82" s="51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</row>
    <row r="83" spans="1:34" ht="18.75" customHeight="1">
      <c r="A83" s="75"/>
      <c r="B83" s="76"/>
      <c r="C83" s="76"/>
      <c r="D83" s="77"/>
      <c r="E83" s="82"/>
      <c r="F83" s="69" t="s">
        <v>84</v>
      </c>
      <c r="G83" s="70"/>
      <c r="H83" s="32">
        <v>0</v>
      </c>
      <c r="I83" s="30">
        <v>1</v>
      </c>
      <c r="J83" s="32">
        <v>1</v>
      </c>
      <c r="K83" s="32">
        <v>3</v>
      </c>
      <c r="L83" s="32">
        <v>1</v>
      </c>
      <c r="M83" s="32">
        <v>2</v>
      </c>
      <c r="N83" s="32">
        <v>3</v>
      </c>
      <c r="O83" s="32">
        <v>2</v>
      </c>
      <c r="P83" s="50"/>
      <c r="Q83" s="51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</row>
    <row r="84" spans="1:34" ht="18" customHeight="1">
      <c r="A84" s="75"/>
      <c r="B84" s="76"/>
      <c r="C84" s="76"/>
      <c r="D84" s="77"/>
      <c r="E84" s="82"/>
      <c r="F84" s="69" t="s">
        <v>85</v>
      </c>
      <c r="G84" s="70"/>
      <c r="H84" s="32">
        <v>1</v>
      </c>
      <c r="I84" s="30">
        <v>4</v>
      </c>
      <c r="J84" s="32">
        <v>3</v>
      </c>
      <c r="K84" s="32">
        <v>7</v>
      </c>
      <c r="L84" s="32">
        <v>1</v>
      </c>
      <c r="M84" s="32">
        <v>2</v>
      </c>
      <c r="N84" s="32">
        <v>1</v>
      </c>
      <c r="O84" s="32">
        <v>2</v>
      </c>
      <c r="P84" s="50"/>
      <c r="Q84" s="51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</row>
    <row r="85" spans="1:34" ht="18.75" customHeight="1">
      <c r="A85" s="78"/>
      <c r="B85" s="79"/>
      <c r="C85" s="79"/>
      <c r="D85" s="80"/>
      <c r="E85" s="83"/>
      <c r="F85" s="69" t="s">
        <v>86</v>
      </c>
      <c r="G85" s="70"/>
      <c r="H85" s="47"/>
      <c r="I85" s="47"/>
      <c r="J85" s="47"/>
      <c r="K85" s="47"/>
      <c r="L85" s="47"/>
      <c r="M85" s="47"/>
      <c r="N85" s="47"/>
      <c r="O85" s="47"/>
      <c r="P85" s="38"/>
      <c r="Q85" s="51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</row>
    <row r="86" spans="1:34" ht="15">
      <c r="A86" s="38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51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</row>
    <row r="87" spans="1:34" ht="15">
      <c r="A87" s="38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</row>
    <row r="88" spans="1:34" ht="15">
      <c r="A88" s="38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</row>
    <row r="89" spans="1:34" ht="15">
      <c r="A89" s="38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</row>
    <row r="90" spans="1:34" ht="15">
      <c r="A90" s="38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</row>
    <row r="91" spans="1:34" ht="15">
      <c r="A91" s="38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</row>
    <row r="92" spans="1:34" ht="15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</row>
    <row r="93" spans="1:34" ht="15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</row>
    <row r="94" spans="1:34" ht="15">
      <c r="A94" s="38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</row>
    <row r="95" spans="1:34" ht="15">
      <c r="A95" s="38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</row>
    <row r="96" spans="1:34" ht="15">
      <c r="A96" s="38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</row>
    <row r="97" spans="1:34" ht="15">
      <c r="A97" s="38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</row>
    <row r="98" spans="1:34" ht="15">
      <c r="A98" s="38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</row>
    <row r="99" spans="1:34" ht="15">
      <c r="A99" s="38"/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</row>
    <row r="100" spans="1:34" ht="15">
      <c r="A100" s="38"/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</row>
    <row r="101" spans="1:34" ht="15">
      <c r="A101" s="38"/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</row>
    <row r="102" spans="1:34" ht="15">
      <c r="A102" s="38"/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</row>
    <row r="103" spans="1:34" ht="15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</row>
    <row r="104" spans="1:34" ht="15">
      <c r="A104" s="38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</row>
    <row r="105" spans="1:34" ht="15">
      <c r="A105" s="38"/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</row>
    <row r="106" spans="1:34" ht="15">
      <c r="A106" s="38"/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</row>
    <row r="107" spans="1:34" ht="15">
      <c r="A107" s="38"/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</row>
    <row r="108" spans="1:34" ht="15">
      <c r="A108" s="38"/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</row>
    <row r="109" spans="1:34" ht="15">
      <c r="A109" s="38"/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</row>
    <row r="110" spans="1:34" ht="15">
      <c r="A110" s="38"/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</row>
    <row r="111" spans="1:34" ht="15">
      <c r="A111" s="38"/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</row>
    <row r="112" spans="1:34" ht="15">
      <c r="A112" s="38"/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</row>
    <row r="113" spans="1:34" ht="15">
      <c r="A113" s="38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</row>
    <row r="114" spans="1:34" ht="15">
      <c r="A114" s="38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</row>
    <row r="115" spans="1:34" ht="15">
      <c r="A115" s="38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</row>
    <row r="116" spans="1:34" ht="15">
      <c r="A116" s="38"/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</row>
    <row r="117" spans="1:34" ht="15">
      <c r="A117" s="38"/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</row>
    <row r="118" spans="1:34" ht="15">
      <c r="A118" s="38"/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</row>
    <row r="119" spans="1:34" ht="15">
      <c r="A119" s="38"/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</row>
    <row r="120" spans="1:34" ht="15">
      <c r="A120" s="38"/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</row>
    <row r="121" spans="1:34" ht="15">
      <c r="A121" s="38"/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</row>
    <row r="122" spans="1:34" ht="15">
      <c r="A122" s="38"/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</row>
    <row r="123" spans="1:34" ht="15">
      <c r="A123" s="38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</row>
    <row r="124" spans="1:34" ht="15">
      <c r="A124" s="38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</row>
    <row r="125" spans="1:34" ht="15">
      <c r="A125" s="38"/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</row>
    <row r="126" spans="1:34" ht="15">
      <c r="A126" s="38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</row>
    <row r="127" spans="1:34" ht="15">
      <c r="A127" s="38"/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</row>
    <row r="128" spans="1:34" ht="15">
      <c r="A128" s="38"/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</row>
    <row r="129" spans="1:34" ht="15">
      <c r="A129" s="38"/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</row>
    <row r="130" spans="1:34" ht="15">
      <c r="A130" s="38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</row>
    <row r="131" spans="1:34" ht="15">
      <c r="A131" s="38"/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</row>
    <row r="132" spans="1:34" ht="15">
      <c r="A132" s="38"/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</row>
    <row r="133" spans="1:34" ht="15">
      <c r="A133" s="38"/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</row>
    <row r="134" spans="1:34" ht="15">
      <c r="A134" s="38"/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</row>
    <row r="135" spans="1:34" ht="15">
      <c r="A135" s="38"/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</row>
    <row r="136" spans="1:34" ht="15">
      <c r="A136" s="38"/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</row>
    <row r="137" spans="1:34" ht="15">
      <c r="A137" s="38"/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</row>
    <row r="138" spans="1:34" ht="15">
      <c r="A138" s="38"/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</row>
    <row r="139" spans="1:34" ht="15">
      <c r="A139" s="38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</row>
    <row r="140" spans="1:34" ht="15">
      <c r="A140" s="38"/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</row>
    <row r="141" spans="1:34" ht="15">
      <c r="A141" s="38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</row>
    <row r="142" spans="1:34" ht="15">
      <c r="A142" s="38"/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</row>
    <row r="143" spans="1:34" ht="15">
      <c r="A143" s="38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</row>
    <row r="144" spans="1:34" ht="15">
      <c r="A144" s="38"/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</row>
    <row r="145" spans="1:34" ht="15">
      <c r="A145" s="38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</row>
    <row r="146" spans="1:34" ht="15">
      <c r="A146" s="38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</row>
    <row r="147" spans="1:34" ht="15">
      <c r="A147" s="38"/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G147" s="38"/>
      <c r="AH147" s="38"/>
    </row>
    <row r="148" spans="1:34" ht="15">
      <c r="A148" s="38"/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</row>
    <row r="149" spans="1:34" ht="15">
      <c r="A149" s="38"/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  <c r="AG149" s="38"/>
      <c r="AH149" s="38"/>
    </row>
    <row r="150" spans="1:34" ht="15">
      <c r="A150" s="38"/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</row>
    <row r="151" spans="1:34" ht="15">
      <c r="A151" s="38"/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</row>
    <row r="152" spans="1:34" ht="15">
      <c r="A152" s="38"/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</row>
    <row r="153" spans="1:34" ht="15">
      <c r="A153" s="38"/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</row>
    <row r="154" spans="1:34" ht="15">
      <c r="A154" s="38"/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</row>
    <row r="155" spans="1:34" ht="15">
      <c r="A155" s="38"/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  <c r="AG155" s="38"/>
      <c r="AH155" s="38"/>
    </row>
    <row r="156" spans="1:34" ht="15">
      <c r="A156" s="38"/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  <c r="AG156" s="38"/>
      <c r="AH156" s="38"/>
    </row>
    <row r="157" spans="1:34" ht="15">
      <c r="A157" s="38"/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F157" s="38"/>
      <c r="AG157" s="38"/>
      <c r="AH157" s="38"/>
    </row>
    <row r="158" spans="1:34" ht="15">
      <c r="A158" s="38"/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F158" s="38"/>
      <c r="AG158" s="38"/>
      <c r="AH158" s="38"/>
    </row>
    <row r="159" spans="1:34" ht="15">
      <c r="A159" s="38"/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F159" s="38"/>
      <c r="AG159" s="38"/>
      <c r="AH159" s="38"/>
    </row>
    <row r="160" spans="1:34" ht="15">
      <c r="A160" s="38"/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</row>
    <row r="161" spans="1:34" ht="15">
      <c r="A161" s="38"/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</row>
    <row r="162" spans="1:34" ht="15">
      <c r="A162" s="38"/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</row>
    <row r="163" spans="1:34" ht="15">
      <c r="A163" s="38"/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</row>
    <row r="164" spans="1:34" ht="15">
      <c r="A164" s="38"/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</row>
    <row r="165" spans="1:34" ht="15">
      <c r="A165" s="38"/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F165" s="38"/>
      <c r="AG165" s="38"/>
      <c r="AH165" s="38"/>
    </row>
    <row r="166" spans="1:34" ht="15">
      <c r="A166" s="38"/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F166" s="38"/>
      <c r="AG166" s="38"/>
      <c r="AH166" s="38"/>
    </row>
    <row r="167" spans="1:34" ht="15">
      <c r="A167" s="38"/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F167" s="38"/>
      <c r="AG167" s="38"/>
      <c r="AH167" s="38"/>
    </row>
    <row r="168" spans="1:34" ht="15">
      <c r="A168" s="38"/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F168" s="38"/>
      <c r="AG168" s="38"/>
      <c r="AH168" s="38"/>
    </row>
    <row r="169" spans="1:34" ht="15">
      <c r="A169" s="38"/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F169" s="38"/>
      <c r="AG169" s="38"/>
      <c r="AH169" s="38"/>
    </row>
    <row r="170" spans="1:34" ht="15">
      <c r="A170" s="38"/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F170" s="38"/>
      <c r="AG170" s="38"/>
      <c r="AH170" s="38"/>
    </row>
    <row r="171" spans="1:34" ht="15">
      <c r="A171" s="38"/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  <c r="AG171" s="38"/>
      <c r="AH171" s="38"/>
    </row>
    <row r="172" spans="1:34" ht="15">
      <c r="A172" s="38"/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F172" s="38"/>
      <c r="AG172" s="38"/>
      <c r="AH172" s="38"/>
    </row>
    <row r="173" spans="1:34" ht="15">
      <c r="A173" s="38"/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F173" s="38"/>
      <c r="AG173" s="38"/>
      <c r="AH173" s="38"/>
    </row>
    <row r="174" spans="1:34" ht="15">
      <c r="A174" s="38"/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F174" s="38"/>
      <c r="AG174" s="38"/>
      <c r="AH174" s="38"/>
    </row>
    <row r="175" spans="1:34" ht="15">
      <c r="A175" s="38"/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F175" s="38"/>
      <c r="AG175" s="38"/>
      <c r="AH175" s="38"/>
    </row>
    <row r="176" spans="1:34" ht="15">
      <c r="A176" s="38"/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F176" s="38"/>
      <c r="AG176" s="38"/>
      <c r="AH176" s="38"/>
    </row>
    <row r="177" spans="1:34" ht="15">
      <c r="A177" s="38"/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F177" s="38"/>
      <c r="AG177" s="38"/>
      <c r="AH177" s="38"/>
    </row>
    <row r="178" spans="1:34" ht="15">
      <c r="A178" s="38"/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F178" s="38"/>
      <c r="AG178" s="38"/>
      <c r="AH178" s="38"/>
    </row>
    <row r="179" spans="1:34" ht="15">
      <c r="A179" s="38"/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F179" s="38"/>
      <c r="AG179" s="38"/>
      <c r="AH179" s="38"/>
    </row>
    <row r="180" spans="1:34" ht="15">
      <c r="A180" s="38"/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</row>
    <row r="181" spans="1:34" ht="15">
      <c r="A181" s="38"/>
      <c r="B181" s="38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</row>
    <row r="182" spans="1:34" ht="15">
      <c r="A182" s="38"/>
      <c r="B182" s="38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F182" s="38"/>
      <c r="AG182" s="38"/>
      <c r="AH182" s="38"/>
    </row>
    <row r="183" spans="1:34" ht="15">
      <c r="A183" s="38"/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F183" s="38"/>
      <c r="AG183" s="38"/>
      <c r="AH183" s="38"/>
    </row>
    <row r="184" spans="1:34" ht="15">
      <c r="A184" s="38"/>
      <c r="B184" s="38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F184" s="38"/>
      <c r="AG184" s="38"/>
      <c r="AH184" s="38"/>
    </row>
    <row r="185" spans="1:34" ht="15">
      <c r="A185" s="38"/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F185" s="38"/>
      <c r="AG185" s="38"/>
      <c r="AH185" s="38"/>
    </row>
    <row r="186" spans="1:34" ht="15">
      <c r="A186" s="38"/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F186" s="38"/>
      <c r="AG186" s="38"/>
      <c r="AH186" s="38"/>
    </row>
    <row r="187" spans="1:34" ht="15">
      <c r="A187" s="38"/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F187" s="38"/>
      <c r="AG187" s="38"/>
      <c r="AH187" s="38"/>
    </row>
    <row r="188" spans="1:34" ht="15">
      <c r="A188" s="38"/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F188" s="38"/>
      <c r="AG188" s="38"/>
      <c r="AH188" s="38"/>
    </row>
    <row r="189" spans="1:34" ht="15">
      <c r="A189" s="38"/>
      <c r="B189" s="38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F189" s="38"/>
      <c r="AG189" s="38"/>
      <c r="AH189" s="38"/>
    </row>
    <row r="190" spans="1:34" ht="15">
      <c r="A190" s="38"/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F190" s="38"/>
      <c r="AG190" s="38"/>
      <c r="AH190" s="38"/>
    </row>
    <row r="191" spans="1:34" ht="15">
      <c r="A191" s="38"/>
      <c r="B191" s="38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F191" s="38"/>
      <c r="AG191" s="38"/>
      <c r="AH191" s="38"/>
    </row>
    <row r="192" spans="1:34" ht="15">
      <c r="A192" s="38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F192" s="38"/>
      <c r="AG192" s="38"/>
      <c r="AH192" s="38"/>
    </row>
    <row r="193" spans="1:34" ht="15">
      <c r="A193" s="38"/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F193" s="38"/>
      <c r="AG193" s="38"/>
      <c r="AH193" s="38"/>
    </row>
    <row r="194" spans="1:34" ht="15">
      <c r="A194" s="38"/>
      <c r="B194" s="38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F194" s="38"/>
      <c r="AG194" s="38"/>
      <c r="AH194" s="38"/>
    </row>
    <row r="195" spans="1:34" ht="15">
      <c r="A195" s="38"/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F195" s="38"/>
      <c r="AG195" s="38"/>
      <c r="AH195" s="38"/>
    </row>
    <row r="196" spans="1:34" ht="15">
      <c r="A196" s="38"/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F196" s="38"/>
      <c r="AG196" s="38"/>
      <c r="AH196" s="38"/>
    </row>
    <row r="197" spans="1:34" ht="15">
      <c r="A197" s="38"/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F197" s="38"/>
      <c r="AG197" s="38"/>
      <c r="AH197" s="38"/>
    </row>
    <row r="198" spans="1:34" ht="15">
      <c r="A198" s="38"/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F198" s="38"/>
      <c r="AG198" s="38"/>
      <c r="AH198" s="38"/>
    </row>
    <row r="199" spans="1:34" ht="15">
      <c r="A199" s="38"/>
      <c r="B199" s="38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F199" s="38"/>
      <c r="AG199" s="38"/>
      <c r="AH199" s="38"/>
    </row>
    <row r="200" spans="1:34" ht="15">
      <c r="A200" s="38"/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F200" s="38"/>
      <c r="AG200" s="38"/>
      <c r="AH200" s="38"/>
    </row>
    <row r="201" spans="1:34" ht="15">
      <c r="A201" s="38"/>
      <c r="B201" s="38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F201" s="38"/>
      <c r="AG201" s="38"/>
      <c r="AH201" s="38"/>
    </row>
    <row r="202" spans="1:34" ht="15">
      <c r="A202" s="38"/>
      <c r="B202" s="38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F202" s="38"/>
      <c r="AG202" s="38"/>
      <c r="AH202" s="38"/>
    </row>
    <row r="203" spans="1:34" ht="15">
      <c r="A203" s="38"/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F203" s="38"/>
      <c r="AG203" s="38"/>
      <c r="AH203" s="38"/>
    </row>
    <row r="204" spans="1:34" ht="15">
      <c r="A204" s="38"/>
      <c r="B204" s="38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F204" s="38"/>
      <c r="AG204" s="38"/>
      <c r="AH204" s="38"/>
    </row>
    <row r="205" spans="1:34" ht="15">
      <c r="A205" s="38"/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F205" s="38"/>
      <c r="AG205" s="38"/>
      <c r="AH205" s="38"/>
    </row>
    <row r="206" spans="1:34" ht="15">
      <c r="A206" s="38"/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F206" s="38"/>
      <c r="AG206" s="38"/>
      <c r="AH206" s="38"/>
    </row>
    <row r="207" spans="1:34" ht="15">
      <c r="A207" s="38"/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F207" s="38"/>
      <c r="AG207" s="38"/>
      <c r="AH207" s="38"/>
    </row>
    <row r="208" spans="1:34" ht="15">
      <c r="A208" s="38"/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F208" s="38"/>
      <c r="AG208" s="38"/>
      <c r="AH208" s="38"/>
    </row>
    <row r="209" spans="1:34" ht="15">
      <c r="A209" s="38"/>
      <c r="B209" s="38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F209" s="38"/>
      <c r="AG209" s="38"/>
      <c r="AH209" s="38"/>
    </row>
    <row r="210" spans="1:34" ht="15">
      <c r="A210" s="38"/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F210" s="38"/>
      <c r="AG210" s="38"/>
      <c r="AH210" s="38"/>
    </row>
    <row r="211" spans="1:34" ht="15">
      <c r="A211" s="38"/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F211" s="38"/>
      <c r="AG211" s="38"/>
      <c r="AH211" s="38"/>
    </row>
    <row r="212" spans="1:34" ht="15">
      <c r="A212" s="38"/>
      <c r="B212" s="38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F212" s="38"/>
      <c r="AG212" s="38"/>
      <c r="AH212" s="38"/>
    </row>
    <row r="213" spans="1:34" ht="15">
      <c r="A213" s="38"/>
      <c r="B213" s="38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F213" s="38"/>
      <c r="AG213" s="38"/>
      <c r="AH213" s="38"/>
    </row>
    <row r="214" spans="1:34" ht="15">
      <c r="A214" s="38"/>
      <c r="B214" s="38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F214" s="38"/>
      <c r="AG214" s="38"/>
      <c r="AH214" s="38"/>
    </row>
    <row r="215" spans="1:34" ht="15">
      <c r="A215" s="38"/>
      <c r="B215" s="38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F215" s="38"/>
      <c r="AG215" s="38"/>
      <c r="AH215" s="38"/>
    </row>
    <row r="216" spans="1:34" ht="15">
      <c r="A216" s="38"/>
      <c r="B216" s="38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F216" s="38"/>
      <c r="AG216" s="38"/>
      <c r="AH216" s="38"/>
    </row>
    <row r="217" spans="1:34" ht="15">
      <c r="A217" s="38"/>
      <c r="B217" s="38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F217" s="38"/>
      <c r="AG217" s="38"/>
      <c r="AH217" s="38"/>
    </row>
    <row r="218" spans="1:34" ht="15">
      <c r="A218" s="38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F218" s="38"/>
      <c r="AG218" s="38"/>
      <c r="AH218" s="38"/>
    </row>
    <row r="219" spans="1:34" ht="15">
      <c r="A219" s="38"/>
      <c r="B219" s="38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F219" s="38"/>
      <c r="AG219" s="38"/>
      <c r="AH219" s="38"/>
    </row>
    <row r="220" spans="1:34" ht="15">
      <c r="A220" s="38"/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F220" s="38"/>
      <c r="AG220" s="38"/>
      <c r="AH220" s="38"/>
    </row>
    <row r="221" spans="1:34" ht="15">
      <c r="A221" s="38"/>
      <c r="B221" s="38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F221" s="38"/>
      <c r="AG221" s="38"/>
      <c r="AH221" s="38"/>
    </row>
    <row r="222" spans="1:34" ht="15">
      <c r="A222" s="38"/>
      <c r="B222" s="38"/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  <c r="T222" s="38"/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F222" s="38"/>
      <c r="AG222" s="38"/>
      <c r="AH222" s="38"/>
    </row>
    <row r="223" spans="1:34" ht="15">
      <c r="A223" s="38"/>
      <c r="B223" s="38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F223" s="38"/>
      <c r="AG223" s="38"/>
      <c r="AH223" s="38"/>
    </row>
    <row r="224" spans="1:34" ht="15">
      <c r="A224" s="38"/>
      <c r="B224" s="38"/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F224" s="38"/>
      <c r="AG224" s="38"/>
      <c r="AH224" s="38"/>
    </row>
    <row r="225" spans="1:34" ht="15">
      <c r="A225" s="38"/>
      <c r="B225" s="38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F225" s="38"/>
      <c r="AG225" s="38"/>
      <c r="AH225" s="38"/>
    </row>
    <row r="226" spans="1:34" ht="15">
      <c r="A226" s="38"/>
      <c r="B226" s="38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F226" s="38"/>
      <c r="AG226" s="38"/>
      <c r="AH226" s="38"/>
    </row>
    <row r="227" spans="1:34" ht="15">
      <c r="A227" s="38"/>
      <c r="B227" s="38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F227" s="38"/>
      <c r="AG227" s="38"/>
      <c r="AH227" s="38"/>
    </row>
    <row r="228" spans="1:34" ht="15">
      <c r="A228" s="38"/>
      <c r="B228" s="38"/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F228" s="38"/>
      <c r="AG228" s="38"/>
      <c r="AH228" s="38"/>
    </row>
    <row r="229" spans="1:34" ht="15">
      <c r="A229" s="38"/>
      <c r="B229" s="38"/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  <c r="T229" s="38"/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F229" s="38"/>
      <c r="AG229" s="38"/>
      <c r="AH229" s="38"/>
    </row>
    <row r="230" spans="1:34" ht="15">
      <c r="A230" s="38"/>
      <c r="B230" s="38"/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38"/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F230" s="38"/>
      <c r="AG230" s="38"/>
      <c r="AH230" s="38"/>
    </row>
    <row r="231" spans="1:34" ht="15">
      <c r="A231" s="38"/>
      <c r="B231" s="38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38"/>
      <c r="T231" s="38"/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F231" s="38"/>
      <c r="AG231" s="38"/>
      <c r="AH231" s="38"/>
    </row>
    <row r="232" spans="1:34" ht="15">
      <c r="A232" s="38"/>
      <c r="B232" s="38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  <c r="T232" s="38"/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F232" s="38"/>
      <c r="AG232" s="38"/>
      <c r="AH232" s="38"/>
    </row>
    <row r="233" spans="1:34" ht="15">
      <c r="A233" s="38"/>
      <c r="B233" s="38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F233" s="38"/>
      <c r="AG233" s="38"/>
      <c r="AH233" s="38"/>
    </row>
    <row r="234" spans="1:34" ht="15">
      <c r="A234" s="38"/>
      <c r="B234" s="38"/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F234" s="38"/>
      <c r="AG234" s="38"/>
      <c r="AH234" s="38"/>
    </row>
    <row r="235" spans="1:34" ht="15">
      <c r="A235" s="38"/>
      <c r="B235" s="38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F235" s="38"/>
      <c r="AG235" s="38"/>
      <c r="AH235" s="38"/>
    </row>
    <row r="236" spans="1:34" ht="15">
      <c r="A236" s="38"/>
      <c r="B236" s="38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F236" s="38"/>
      <c r="AG236" s="38"/>
      <c r="AH236" s="38"/>
    </row>
    <row r="237" spans="1:34" ht="15">
      <c r="A237" s="38"/>
      <c r="B237" s="38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F237" s="38"/>
      <c r="AG237" s="38"/>
      <c r="AH237" s="38"/>
    </row>
    <row r="238" spans="1:34" ht="15">
      <c r="A238" s="38"/>
      <c r="B238" s="38"/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F238" s="38"/>
      <c r="AG238" s="38"/>
      <c r="AH238" s="38"/>
    </row>
    <row r="239" spans="1:34" ht="15">
      <c r="A239" s="38"/>
      <c r="B239" s="38"/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F239" s="38"/>
      <c r="AG239" s="38"/>
      <c r="AH239" s="38"/>
    </row>
    <row r="240" spans="1:34" ht="15">
      <c r="A240" s="38"/>
      <c r="B240" s="38"/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F240" s="38"/>
      <c r="AG240" s="38"/>
      <c r="AH240" s="38"/>
    </row>
    <row r="241" spans="1:34" ht="15">
      <c r="A241" s="38"/>
      <c r="B241" s="38"/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F241" s="38"/>
      <c r="AG241" s="38"/>
      <c r="AH241" s="38"/>
    </row>
    <row r="242" spans="1:34" ht="15">
      <c r="A242" s="38"/>
      <c r="B242" s="38"/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F242" s="38"/>
      <c r="AG242" s="38"/>
      <c r="AH242" s="38"/>
    </row>
    <row r="243" spans="1:34" ht="15">
      <c r="A243" s="38"/>
      <c r="B243" s="38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F243" s="38"/>
      <c r="AG243" s="38"/>
      <c r="AH243" s="38"/>
    </row>
    <row r="244" spans="1:34" ht="15">
      <c r="A244" s="38"/>
      <c r="B244" s="38"/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F244" s="38"/>
      <c r="AG244" s="38"/>
      <c r="AH244" s="38"/>
    </row>
    <row r="245" spans="1:34" ht="15">
      <c r="A245" s="38"/>
      <c r="B245" s="38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F245" s="38"/>
      <c r="AG245" s="38"/>
      <c r="AH245" s="38"/>
    </row>
    <row r="246" spans="1:34" ht="15">
      <c r="A246" s="38"/>
      <c r="B246" s="38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F246" s="38"/>
      <c r="AG246" s="38"/>
      <c r="AH246" s="38"/>
    </row>
  </sheetData>
  <sheetProtection/>
  <mergeCells count="74">
    <mergeCell ref="G14:N14"/>
    <mergeCell ref="G13:N13"/>
    <mergeCell ref="G12:N12"/>
    <mergeCell ref="G11:N11"/>
    <mergeCell ref="N30:O30"/>
    <mergeCell ref="N31:N32"/>
    <mergeCell ref="O31:O32"/>
    <mergeCell ref="H26:O27"/>
    <mergeCell ref="N28:O28"/>
    <mergeCell ref="H31:H32"/>
    <mergeCell ref="H30:I30"/>
    <mergeCell ref="H28:I28"/>
    <mergeCell ref="K31:K32"/>
    <mergeCell ref="L31:L32"/>
    <mergeCell ref="M31:M32"/>
    <mergeCell ref="L28:M28"/>
    <mergeCell ref="L30:M30"/>
    <mergeCell ref="J30:K30"/>
    <mergeCell ref="J28:K28"/>
    <mergeCell ref="A6:O6"/>
    <mergeCell ref="A7:O7"/>
    <mergeCell ref="A8:O8"/>
    <mergeCell ref="A9:O9"/>
    <mergeCell ref="L22:M22"/>
    <mergeCell ref="G21:H21"/>
    <mergeCell ref="I20:J20"/>
    <mergeCell ref="I21:J21"/>
    <mergeCell ref="E18:F18"/>
    <mergeCell ref="E19:F19"/>
    <mergeCell ref="I19:J19"/>
    <mergeCell ref="I18:J18"/>
    <mergeCell ref="G15:N15"/>
    <mergeCell ref="C19:D19"/>
    <mergeCell ref="C18:D18"/>
    <mergeCell ref="C20:D20"/>
    <mergeCell ref="F84:G84"/>
    <mergeCell ref="F85:G85"/>
    <mergeCell ref="A80:D85"/>
    <mergeCell ref="L18:M18"/>
    <mergeCell ref="L19:M19"/>
    <mergeCell ref="L20:M20"/>
    <mergeCell ref="L21:M21"/>
    <mergeCell ref="L23:M23"/>
    <mergeCell ref="E80:E85"/>
    <mergeCell ref="F80:G80"/>
    <mergeCell ref="F81:G81"/>
    <mergeCell ref="F83:G83"/>
    <mergeCell ref="G18:H18"/>
    <mergeCell ref="G19:H19"/>
    <mergeCell ref="G20:H20"/>
    <mergeCell ref="F82:G82"/>
    <mergeCell ref="D26:G26"/>
    <mergeCell ref="E20:F20"/>
    <mergeCell ref="E21:F21"/>
    <mergeCell ref="C21:D21"/>
    <mergeCell ref="D27:D32"/>
    <mergeCell ref="E27:E32"/>
    <mergeCell ref="C22:D22"/>
    <mergeCell ref="E22:F22"/>
    <mergeCell ref="A26:A32"/>
    <mergeCell ref="F27:G27"/>
    <mergeCell ref="F28:G28"/>
    <mergeCell ref="F29:F32"/>
    <mergeCell ref="G29:G32"/>
    <mergeCell ref="I23:J23"/>
    <mergeCell ref="I31:I32"/>
    <mergeCell ref="J31:J32"/>
    <mergeCell ref="I22:J22"/>
    <mergeCell ref="B26:B32"/>
    <mergeCell ref="C26:C32"/>
    <mergeCell ref="G23:H23"/>
    <mergeCell ref="E23:F23"/>
    <mergeCell ref="G22:H22"/>
    <mergeCell ref="C23:D23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portrait" paperSize="8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ЗМТиСТ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111-03</dc:creator>
  <cp:keywords/>
  <dc:description/>
  <cp:lastModifiedBy>завуч</cp:lastModifiedBy>
  <cp:lastPrinted>2015-06-16T09:56:44Z</cp:lastPrinted>
  <dcterms:created xsi:type="dcterms:W3CDTF">2015-05-18T08:12:45Z</dcterms:created>
  <dcterms:modified xsi:type="dcterms:W3CDTF">2015-06-26T03:56:06Z</dcterms:modified>
  <cp:category/>
  <cp:version/>
  <cp:contentType/>
  <cp:contentStatus/>
</cp:coreProperties>
</file>