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<sst xmlns="http://schemas.openxmlformats.org/spreadsheetml/2006/main" count="203" uniqueCount="175">
  <si>
    <t>Утверждено:</t>
  </si>
  <si>
    <t>№ __________   от ___________</t>
  </si>
  <si>
    <t xml:space="preserve">УЧЕБНЫЙ ПЛАН </t>
  </si>
  <si>
    <t>ГБОУ ПОО "Златоустовский техникум технологий и экономики"</t>
  </si>
  <si>
    <t xml:space="preserve">Форма обучения - очная </t>
  </si>
  <si>
    <t xml:space="preserve">Нормативный срок обучения - 2 года 10 месяцев </t>
  </si>
  <si>
    <t>1. Сводные данные по бюджету времени (в неделях)</t>
  </si>
  <si>
    <t xml:space="preserve">Курсы </t>
  </si>
  <si>
    <t>I курс</t>
  </si>
  <si>
    <t xml:space="preserve">II курс </t>
  </si>
  <si>
    <t xml:space="preserve">III курс </t>
  </si>
  <si>
    <t>Всего</t>
  </si>
  <si>
    <t xml:space="preserve">Обучение по дисциплинам и  междисциплинарным курсам </t>
  </si>
  <si>
    <t xml:space="preserve">Учебная практика </t>
  </si>
  <si>
    <t xml:space="preserve">Промежуточная аттестация </t>
  </si>
  <si>
    <t xml:space="preserve">Государственная итоговая аттестация </t>
  </si>
  <si>
    <t xml:space="preserve">2. План учебного процесса </t>
  </si>
  <si>
    <t xml:space="preserve">Индекс </t>
  </si>
  <si>
    <t>Нименование циклов, разделов, дисциплин, профессиональных модулей, МДК, практик</t>
  </si>
  <si>
    <t xml:space="preserve">Формы промежуточной аттестации </t>
  </si>
  <si>
    <t xml:space="preserve">максимальная </t>
  </si>
  <si>
    <t xml:space="preserve">обязательная аудиторная </t>
  </si>
  <si>
    <t>в т.ч.</t>
  </si>
  <si>
    <t xml:space="preserve">всего занятий </t>
  </si>
  <si>
    <t>Распределение обязательной нагрузки по курсам и семестрам (часов в семестр)</t>
  </si>
  <si>
    <t xml:space="preserve">1 курс </t>
  </si>
  <si>
    <t>1 сем.</t>
  </si>
  <si>
    <t>2 сем.</t>
  </si>
  <si>
    <t>Кол-во недель</t>
  </si>
  <si>
    <t xml:space="preserve">2 курс </t>
  </si>
  <si>
    <t xml:space="preserve">3 курс </t>
  </si>
  <si>
    <t xml:space="preserve">Недельная нагрузка </t>
  </si>
  <si>
    <t>Каникулы</t>
  </si>
  <si>
    <t>Всего                                       (по курсам)</t>
  </si>
  <si>
    <t xml:space="preserve">Иностранный язык </t>
  </si>
  <si>
    <t xml:space="preserve">История </t>
  </si>
  <si>
    <t xml:space="preserve">Физическая культура </t>
  </si>
  <si>
    <t>ОП.00</t>
  </si>
  <si>
    <t>П.00</t>
  </si>
  <si>
    <t>ПМ.00</t>
  </si>
  <si>
    <t>Профессиональные модули</t>
  </si>
  <si>
    <t>ГИА</t>
  </si>
  <si>
    <t xml:space="preserve">Всего </t>
  </si>
  <si>
    <t>дисциплин и МДК</t>
  </si>
  <si>
    <t>учебной практики</t>
  </si>
  <si>
    <t>производственной практики</t>
  </si>
  <si>
    <t>экзаменов</t>
  </si>
  <si>
    <t>дифф. зачетов</t>
  </si>
  <si>
    <t>зачетов</t>
  </si>
  <si>
    <t>ОП.01</t>
  </si>
  <si>
    <t>ОП.02</t>
  </si>
  <si>
    <t>ОП.03</t>
  </si>
  <si>
    <t>3 сем.</t>
  </si>
  <si>
    <t>4 сем.</t>
  </si>
  <si>
    <t>5 сем.</t>
  </si>
  <si>
    <t>6 сем.</t>
  </si>
  <si>
    <t>по программе среднего профессионального образования (программе подготовки специалистов среднего звена)</t>
  </si>
  <si>
    <t>лаб. и практ. занятий</t>
  </si>
  <si>
    <t xml:space="preserve">Производственная практика </t>
  </si>
  <si>
    <t xml:space="preserve">по профилю специальности </t>
  </si>
  <si>
    <t>преддипломная</t>
  </si>
  <si>
    <t>ОГСЭ.01</t>
  </si>
  <si>
    <t>ОГСЭ.00</t>
  </si>
  <si>
    <t xml:space="preserve">Общий гуманитарный и социально-экономический цикл </t>
  </si>
  <si>
    <t>Основы философии</t>
  </si>
  <si>
    <t>ОГСЭ.02</t>
  </si>
  <si>
    <t>ОГСЭ.03</t>
  </si>
  <si>
    <t>ОГСЭ.04</t>
  </si>
  <si>
    <t>ЕН.01</t>
  </si>
  <si>
    <t>ЕН.00</t>
  </si>
  <si>
    <t>Математический и общий естественнонаучный цикл</t>
  </si>
  <si>
    <t>ПМ.01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</si>
  <si>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</si>
  <si>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</si>
  <si>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</si>
  <si>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</si>
  <si>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</si>
  <si>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</si>
  <si>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</si>
  <si>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</si>
  <si>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</si>
  <si>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</si>
  <si>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</si>
  <si>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ПМ.04</t>
  </si>
  <si>
    <t>МДК.04.01</t>
  </si>
  <si>
    <t>УП.04</t>
  </si>
  <si>
    <t>ПП.04</t>
  </si>
  <si>
    <t>4 недели</t>
  </si>
  <si>
    <t>6 недель</t>
  </si>
  <si>
    <t xml:space="preserve">преддипломной практики </t>
  </si>
  <si>
    <t>Э(к)</t>
  </si>
  <si>
    <t>курсовых работ (проектов)</t>
  </si>
  <si>
    <t>ЕН.02</t>
  </si>
  <si>
    <t>ОП.04</t>
  </si>
  <si>
    <t>ПДП</t>
  </si>
  <si>
    <t xml:space="preserve">Преддипломная практика </t>
  </si>
  <si>
    <t>Квалификация: техник</t>
  </si>
  <si>
    <t xml:space="preserve">на базе среднего общего образования </t>
  </si>
  <si>
    <t>Профиль получаемого профессионального образования -                                      технический</t>
  </si>
  <si>
    <t>Учебная нагрузка обучающихся (час.)</t>
  </si>
  <si>
    <t xml:space="preserve">самостоятельная учебная работа </t>
  </si>
  <si>
    <t xml:space="preserve">Математика </t>
  </si>
  <si>
    <t xml:space="preserve">Инженерная графика </t>
  </si>
  <si>
    <t xml:space="preserve">Техническая механика </t>
  </si>
  <si>
    <t>ОП.05</t>
  </si>
  <si>
    <t>ОП.06</t>
  </si>
  <si>
    <t>ОП.07</t>
  </si>
  <si>
    <t xml:space="preserve">Безопасность жизнедеятельности </t>
  </si>
  <si>
    <t xml:space="preserve">Выполнение работ по одной или нескольким профессиям рабочих, должностям служащих </t>
  </si>
  <si>
    <t>Общепрофессиональные дисциплины</t>
  </si>
  <si>
    <r>
      <t xml:space="preserve">Консультации: </t>
    </r>
    <r>
      <rPr>
        <sz val="11"/>
        <rFont val="Calibri"/>
        <family val="2"/>
      </rPr>
      <t xml:space="preserve">4 часа на одного обучающегося на каждый учебный год   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Государственная итоговая аттестация: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Выпускная квалификационная работа (6 недель):     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- п</t>
    </r>
    <r>
      <rPr>
        <sz val="11"/>
        <rFont val="Calibri"/>
        <family val="2"/>
      </rPr>
      <t xml:space="preserve">одготовка  выпускной квалификационной работы - 4 недели;                                                                                                                                                                    - защита выпускной квалификационной работы - 2 недели </t>
    </r>
  </si>
  <si>
    <t xml:space="preserve">Профессиональный  цикл </t>
  </si>
  <si>
    <t>ПМ.05</t>
  </si>
  <si>
    <t>Основы предпринимательства и трудоустройства на работу</t>
  </si>
  <si>
    <t xml:space="preserve">Э </t>
  </si>
  <si>
    <t xml:space="preserve">Способы поиска работы, трудоустройства </t>
  </si>
  <si>
    <r>
      <rPr>
        <sz val="11"/>
        <color indexed="9"/>
        <rFont val="Calibri"/>
        <family val="2"/>
      </rPr>
      <t>1,</t>
    </r>
    <r>
      <rPr>
        <sz val="11"/>
        <color theme="1"/>
        <rFont val="Calibri"/>
        <family val="2"/>
      </rPr>
      <t>-,-,-,-,-,-</t>
    </r>
  </si>
  <si>
    <t xml:space="preserve">Основы предпринимательства, открытие собственного дела </t>
  </si>
  <si>
    <t>УП.05</t>
  </si>
  <si>
    <t xml:space="preserve">Информационные технологии в профессиональной деятельности </t>
  </si>
  <si>
    <t>по специальности 13.02.11 Техническая эксплуатация и обслуживание электрического и электромеханического оборудования (по отраслям)</t>
  </si>
  <si>
    <t xml:space="preserve">Экологические основы природопользования </t>
  </si>
  <si>
    <t>ОП.08</t>
  </si>
  <si>
    <t>ОП.09</t>
  </si>
  <si>
    <t>ОП.10</t>
  </si>
  <si>
    <t xml:space="preserve">Электротехника и электроника </t>
  </si>
  <si>
    <t xml:space="preserve">Метрология, стандартизация и сертификация </t>
  </si>
  <si>
    <t xml:space="preserve">Материаловедение </t>
  </si>
  <si>
    <t xml:space="preserve">Основы экономики </t>
  </si>
  <si>
    <t xml:space="preserve">Правовые основы профессиональной деятельности </t>
  </si>
  <si>
    <t xml:space="preserve">Охрана труда </t>
  </si>
  <si>
    <t xml:space="preserve">Организация технического обслуживания и ремонта электрического и электромеханического оборудования </t>
  </si>
  <si>
    <t xml:space="preserve">Электрические машины и аппараты </t>
  </si>
  <si>
    <t xml:space="preserve">Выполнение сервисного обслуживания бытовых машин и приборов </t>
  </si>
  <si>
    <t xml:space="preserve">Типовые технологические процессы обслуживания бытовых машин и приборов </t>
  </si>
  <si>
    <t xml:space="preserve">Организация деятельности производственного подразделения </t>
  </si>
  <si>
    <t>Планирование и организация работы структурного подразделения</t>
  </si>
  <si>
    <t xml:space="preserve">Выполнение работ по профессии 18590 Слесарь-электрик по ремонту электрооборудования </t>
  </si>
  <si>
    <t>МДК.05.01</t>
  </si>
  <si>
    <t xml:space="preserve">МДК.05.02 </t>
  </si>
  <si>
    <t>Приказом директора ГБОУ ПОО "ЗТТиЭ"</t>
  </si>
  <si>
    <t xml:space="preserve">Базовая подготовка </t>
  </si>
  <si>
    <t>ДЗ</t>
  </si>
  <si>
    <t>З,З,З,З,З,ДЗ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</si>
  <si>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</si>
  <si>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-,-,-,-,-,ДЗ</t>
    </r>
  </si>
  <si>
    <t>0з/3дз/0э</t>
  </si>
  <si>
    <t>Э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</si>
  <si>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-,ДЗ</t>
    </r>
  </si>
  <si>
    <t>0з/1дз/1э</t>
  </si>
  <si>
    <t>Э,Э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</si>
  <si>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</si>
  <si>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</si>
  <si>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-,-,-,-,-,ДЗ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</si>
  <si>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-,-,Э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</si>
  <si>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-,-,-,-,ДЗ</t>
    </r>
  </si>
  <si>
    <t>0з/8дз/3э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</si>
  <si>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-,ДЗ,Э</t>
    </r>
  </si>
  <si>
    <t>МДК.01.02</t>
  </si>
  <si>
    <t>Электрическое и электромеханическое оборудование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</si>
  <si>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-,-,-,Э</t>
    </r>
  </si>
  <si>
    <t>МДК.01.03</t>
  </si>
  <si>
    <t xml:space="preserve">Основы технической эксплуатации и обслуживания электрического и электромеханического оборудования </t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</si>
  <si>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-,ДЗ,-ДЗ,Э</t>
    </r>
  </si>
  <si>
    <t>МДК.01.04</t>
  </si>
  <si>
    <t xml:space="preserve">Техническое регулирование и контроль качества электрического и электромеханического оборудования </t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</si>
  <si>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</si>
  <si>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</si>
  <si>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-,-,-,-,-,-</t>
    </r>
  </si>
  <si>
    <r>
      <rPr>
        <sz val="11"/>
        <color indexed="9"/>
        <rFont val="Calibri"/>
        <family val="2"/>
      </rPr>
      <t>1</t>
    </r>
    <r>
      <rPr>
        <sz val="11"/>
        <color theme="1"/>
        <rFont val="Calibri"/>
        <family val="2"/>
      </rPr>
      <t>-,-,-,ДЗ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</si>
  <si>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-,ДЗ</t>
    </r>
  </si>
  <si>
    <r>
      <rPr>
        <sz val="11"/>
        <color indexed="9"/>
        <rFont val="Calibri"/>
        <family val="2"/>
      </rPr>
      <t>1</t>
    </r>
    <r>
      <rPr>
        <sz val="11"/>
        <rFont val="Calibri"/>
        <family val="2"/>
      </rPr>
      <t>-,-,-,-</t>
    </r>
  </si>
  <si>
    <t>0з/12дз/8э</t>
  </si>
  <si>
    <t>0з/20дз/11э</t>
  </si>
  <si>
    <t>0з/24дз/12э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</si>
</sst>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30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i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i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2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right"/>
    </xf>
    <xf numFmtId="0" fontId="22" fillId="33" borderId="10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9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36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/>
    </xf>
    <xf numFmtId="0" fontId="36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right"/>
    </xf>
    <xf numFmtId="0" fontId="2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29" fillId="0" borderId="12" xfId="0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Fill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33" borderId="13" xfId="0" applyFill="1" applyBorder="1" applyAlignment="1">
      <alignment horizontal="center" vertical="center" textRotation="90" wrapText="1"/>
    </xf>
    <xf numFmtId="0" fontId="0" fillId="33" borderId="2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 textRotation="90" wrapText="1"/>
    </xf>
    <xf numFmtId="0" fontId="0" fillId="33" borderId="14" xfId="0" applyFill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4" fillId="0" borderId="17" xfId="0" applyFont="1" applyBorder="1" applyAlignment="1">
      <alignment vertical="top" wrapText="1"/>
    </xf>
    <xf numFmtId="0" fontId="43" fillId="0" borderId="18" xfId="0" applyFont="1" applyBorder="1" applyAlignment="1">
      <alignment vertical="top" wrapText="1"/>
    </xf>
    <xf numFmtId="0" fontId="43" fillId="0" borderId="19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43" fillId="0" borderId="24" xfId="0" applyFont="1" applyBorder="1" applyAlignment="1">
      <alignment vertical="top" wrapText="1"/>
    </xf>
    <xf numFmtId="0" fontId="43" fillId="0" borderId="20" xfId="0" applyFont="1" applyBorder="1" applyAlignment="1">
      <alignment vertical="top" wrapText="1"/>
    </xf>
    <xf numFmtId="0" fontId="43" fillId="0" borderId="21" xfId="0" applyFont="1" applyBorder="1" applyAlignment="1">
      <alignment vertical="top" wrapText="1"/>
    </xf>
    <xf numFmtId="0" fontId="43" fillId="0" borderId="22" xfId="0" applyFont="1" applyBorder="1" applyAlignment="1">
      <alignment vertical="top" wrapText="1"/>
    </xf>
    <xf numFmtId="0" fontId="3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="75" zoomScaleNormal="75" zoomScalePageLayoutView="0" workbookViewId="0" topLeftCell="C64">
      <selection activeCell="O76" sqref="O76:P88"/>
    </sheetView>
  </sheetViews>
  <sheetFormatPr defaultColWidth="9.140625" defaultRowHeight="15"/>
  <cols>
    <col min="1" max="1" width="12.8515625" style="0" customWidth="1"/>
    <col min="2" max="2" width="75.7109375" style="0" customWidth="1"/>
    <col min="3" max="3" width="13.421875" style="0" customWidth="1"/>
    <col min="4" max="4" width="8.7109375" style="12" customWidth="1"/>
    <col min="5" max="5" width="7.8515625" style="12" customWidth="1"/>
    <col min="6" max="6" width="10.421875" style="12" customWidth="1"/>
    <col min="7" max="7" width="17.00390625" style="12" customWidth="1"/>
    <col min="8" max="8" width="11.28125" style="0" customWidth="1"/>
    <col min="9" max="9" width="7.421875" style="0" customWidth="1"/>
    <col min="10" max="10" width="8.57421875" style="0" customWidth="1"/>
    <col min="11" max="11" width="8.140625" style="0" customWidth="1"/>
    <col min="12" max="12" width="10.140625" style="0" customWidth="1"/>
    <col min="13" max="13" width="7.7109375" style="0" customWidth="1"/>
    <col min="14" max="14" width="11.421875" style="0" customWidth="1"/>
  </cols>
  <sheetData>
    <row r="1" spans="1:14" ht="15">
      <c r="A1" s="36"/>
      <c r="B1" s="36"/>
      <c r="C1" s="36"/>
      <c r="G1" s="36"/>
      <c r="H1" s="36"/>
      <c r="I1" s="36"/>
      <c r="J1" s="36"/>
      <c r="K1" s="36"/>
      <c r="L1" s="36"/>
      <c r="M1" s="36"/>
      <c r="N1" s="36"/>
    </row>
    <row r="2" spans="1:14" ht="15">
      <c r="A2" s="37"/>
      <c r="B2" s="36"/>
      <c r="C2" s="36"/>
      <c r="G2" s="36"/>
      <c r="H2" s="36"/>
      <c r="I2" s="36"/>
      <c r="J2" s="36"/>
      <c r="K2" s="36"/>
      <c r="L2" s="36" t="s">
        <v>0</v>
      </c>
      <c r="M2" s="36"/>
      <c r="N2" s="36"/>
    </row>
    <row r="3" spans="1:14" ht="15">
      <c r="A3" s="36"/>
      <c r="B3" s="36"/>
      <c r="C3" s="36"/>
      <c r="G3" s="36"/>
      <c r="H3" s="36"/>
      <c r="I3" s="36"/>
      <c r="J3" s="36"/>
      <c r="K3" s="36"/>
      <c r="L3" s="36" t="s">
        <v>140</v>
      </c>
      <c r="M3" s="36"/>
      <c r="N3" s="36"/>
    </row>
    <row r="4" spans="1:14" ht="15">
      <c r="A4" s="36"/>
      <c r="B4" s="36"/>
      <c r="C4" s="36"/>
      <c r="G4" s="36"/>
      <c r="H4" s="36"/>
      <c r="I4" s="36"/>
      <c r="J4" s="36"/>
      <c r="K4" s="36"/>
      <c r="L4" s="36" t="s">
        <v>1</v>
      </c>
      <c r="M4" s="36"/>
      <c r="N4" s="36"/>
    </row>
    <row r="5" spans="1:14" ht="15">
      <c r="A5" s="36"/>
      <c r="B5" s="36"/>
      <c r="C5" s="36"/>
      <c r="G5" s="36"/>
      <c r="H5" s="36"/>
      <c r="I5" s="36"/>
      <c r="J5" s="36"/>
      <c r="K5" s="36"/>
      <c r="L5" s="36"/>
      <c r="M5" s="36"/>
      <c r="N5" s="36"/>
    </row>
    <row r="6" spans="1:14" ht="15">
      <c r="A6" s="119" t="s">
        <v>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ht="15">
      <c r="A7" s="120" t="s">
        <v>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</row>
    <row r="8" spans="1:14" ht="15">
      <c r="A8" s="121" t="s">
        <v>56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ht="15">
      <c r="A9" s="121" t="s">
        <v>120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ht="15">
      <c r="A10" s="36"/>
      <c r="B10" s="36"/>
      <c r="C10" s="36"/>
      <c r="G10" s="36"/>
      <c r="H10" s="36"/>
      <c r="I10" s="36"/>
      <c r="J10" s="36"/>
      <c r="K10" s="36"/>
      <c r="L10" s="36"/>
      <c r="M10" s="36"/>
      <c r="N10" s="36"/>
    </row>
    <row r="11" spans="1:14" ht="33.75" customHeight="1">
      <c r="A11" s="36"/>
      <c r="B11" s="36"/>
      <c r="C11" s="36"/>
      <c r="G11" s="36"/>
      <c r="H11" s="71" t="s">
        <v>96</v>
      </c>
      <c r="I11" s="71"/>
      <c r="J11" s="71"/>
      <c r="K11" s="71"/>
      <c r="L11" s="71"/>
      <c r="M11" s="71"/>
      <c r="N11" s="71"/>
    </row>
    <row r="12" spans="1:14" ht="15">
      <c r="A12" s="36"/>
      <c r="B12" s="36"/>
      <c r="C12" s="36"/>
      <c r="G12" s="36"/>
      <c r="H12" s="36" t="s">
        <v>4</v>
      </c>
      <c r="I12" s="36"/>
      <c r="J12" s="36"/>
      <c r="K12" s="36"/>
      <c r="L12" s="36"/>
      <c r="M12" s="36"/>
      <c r="N12" s="36"/>
    </row>
    <row r="13" spans="1:14" ht="15">
      <c r="A13" s="36"/>
      <c r="B13" s="36"/>
      <c r="C13" s="36"/>
      <c r="G13" s="36"/>
      <c r="H13" s="36" t="s">
        <v>5</v>
      </c>
      <c r="I13" s="36"/>
      <c r="J13" s="36"/>
      <c r="K13" s="36"/>
      <c r="L13" s="36"/>
      <c r="M13" s="36"/>
      <c r="N13" s="36"/>
    </row>
    <row r="14" spans="1:14" ht="15">
      <c r="A14" s="36"/>
      <c r="B14" s="36"/>
      <c r="C14" s="36"/>
      <c r="G14" s="36"/>
      <c r="H14" s="36" t="s">
        <v>97</v>
      </c>
      <c r="I14" s="36"/>
      <c r="J14" s="36"/>
      <c r="K14" s="36"/>
      <c r="L14" s="36"/>
      <c r="M14" s="36"/>
      <c r="N14" s="36"/>
    </row>
    <row r="15" spans="1:14" ht="31.5" customHeight="1">
      <c r="A15" s="36"/>
      <c r="B15" s="36"/>
      <c r="C15" s="36"/>
      <c r="G15" s="36"/>
      <c r="H15" s="71" t="s">
        <v>98</v>
      </c>
      <c r="I15" s="71"/>
      <c r="J15" s="71"/>
      <c r="K15" s="71"/>
      <c r="L15" s="71"/>
      <c r="M15" s="71"/>
      <c r="N15" s="71"/>
    </row>
    <row r="16" spans="1:14" ht="15">
      <c r="A16" s="36"/>
      <c r="B16" s="36"/>
      <c r="C16" s="36"/>
      <c r="G16" s="36"/>
      <c r="H16" s="122" t="s">
        <v>141</v>
      </c>
      <c r="I16" s="122"/>
      <c r="J16" s="122"/>
      <c r="K16" s="122"/>
      <c r="L16" s="122"/>
      <c r="M16" s="122"/>
      <c r="N16" s="122"/>
    </row>
    <row r="17" spans="1:14" ht="15">
      <c r="A17" s="36"/>
      <c r="B17" s="36"/>
      <c r="C17" s="36"/>
      <c r="G17" s="36"/>
      <c r="H17" s="36"/>
      <c r="I17" s="36"/>
      <c r="J17" s="36"/>
      <c r="K17" s="36"/>
      <c r="L17" s="36"/>
      <c r="M17" s="36"/>
      <c r="N17" s="36"/>
    </row>
    <row r="18" spans="1:14" ht="15">
      <c r="A18" s="38" t="s">
        <v>6</v>
      </c>
      <c r="B18" s="36"/>
      <c r="C18" s="36"/>
      <c r="G18" s="36"/>
      <c r="H18" s="36"/>
      <c r="I18" s="36"/>
      <c r="J18" s="36"/>
      <c r="K18" s="36"/>
      <c r="L18" s="36"/>
      <c r="M18" s="36"/>
      <c r="N18" s="36"/>
    </row>
    <row r="19" spans="1:14" s="2" customFormat="1" ht="48" customHeight="1">
      <c r="A19" s="125" t="s">
        <v>7</v>
      </c>
      <c r="B19" s="69" t="s">
        <v>12</v>
      </c>
      <c r="C19" s="72" t="s">
        <v>13</v>
      </c>
      <c r="D19" s="123"/>
      <c r="E19" s="67" t="s">
        <v>58</v>
      </c>
      <c r="F19" s="80"/>
      <c r="G19" s="68"/>
      <c r="H19" s="72" t="s">
        <v>14</v>
      </c>
      <c r="I19" s="123"/>
      <c r="J19" s="72" t="s">
        <v>15</v>
      </c>
      <c r="K19" s="127"/>
      <c r="L19" s="65" t="s">
        <v>32</v>
      </c>
      <c r="M19" s="72" t="s">
        <v>33</v>
      </c>
      <c r="N19" s="123"/>
    </row>
    <row r="20" spans="1:14" s="2" customFormat="1" ht="48" customHeight="1">
      <c r="A20" s="126"/>
      <c r="B20" s="84"/>
      <c r="C20" s="75"/>
      <c r="D20" s="124"/>
      <c r="E20" s="81" t="s">
        <v>59</v>
      </c>
      <c r="F20" s="82"/>
      <c r="G20" s="13" t="s">
        <v>60</v>
      </c>
      <c r="H20" s="75"/>
      <c r="I20" s="124"/>
      <c r="J20" s="128"/>
      <c r="K20" s="129"/>
      <c r="L20" s="66"/>
      <c r="M20" s="75"/>
      <c r="N20" s="124"/>
    </row>
    <row r="21" spans="1:16" ht="15">
      <c r="A21" s="8" t="s">
        <v>8</v>
      </c>
      <c r="B21" s="34">
        <v>32</v>
      </c>
      <c r="C21" s="78">
        <v>8</v>
      </c>
      <c r="D21" s="79"/>
      <c r="E21" s="86">
        <v>0</v>
      </c>
      <c r="F21" s="87"/>
      <c r="G21" s="57">
        <v>0</v>
      </c>
      <c r="H21" s="78">
        <v>2</v>
      </c>
      <c r="I21" s="79"/>
      <c r="J21" s="78">
        <v>0</v>
      </c>
      <c r="K21" s="79"/>
      <c r="L21" s="34">
        <v>10</v>
      </c>
      <c r="M21" s="104">
        <f>B21+C21+E21+G21+H21+J21+L21</f>
        <v>52</v>
      </c>
      <c r="N21" s="105"/>
      <c r="O21" s="6"/>
      <c r="P21" s="7"/>
    </row>
    <row r="22" spans="1:16" ht="15">
      <c r="A22" s="8" t="s">
        <v>9</v>
      </c>
      <c r="B22" s="34">
        <v>28</v>
      </c>
      <c r="C22" s="78">
        <v>5</v>
      </c>
      <c r="D22" s="79"/>
      <c r="E22" s="86">
        <v>6</v>
      </c>
      <c r="F22" s="87"/>
      <c r="G22" s="57">
        <v>0</v>
      </c>
      <c r="H22" s="78">
        <v>2</v>
      </c>
      <c r="I22" s="79"/>
      <c r="J22" s="78">
        <v>0</v>
      </c>
      <c r="K22" s="79"/>
      <c r="L22" s="34">
        <v>11</v>
      </c>
      <c r="M22" s="104">
        <f>B22+C22+E22+G22+H22+J22+L22</f>
        <v>52</v>
      </c>
      <c r="N22" s="105"/>
      <c r="O22" s="6"/>
      <c r="P22" s="7"/>
    </row>
    <row r="23" spans="1:16" ht="15">
      <c r="A23" s="8" t="s">
        <v>10</v>
      </c>
      <c r="B23" s="34">
        <v>16</v>
      </c>
      <c r="C23" s="78">
        <v>3</v>
      </c>
      <c r="D23" s="79"/>
      <c r="E23" s="86">
        <v>11</v>
      </c>
      <c r="F23" s="87"/>
      <c r="G23" s="57">
        <v>4</v>
      </c>
      <c r="H23" s="78">
        <v>1</v>
      </c>
      <c r="I23" s="79"/>
      <c r="J23" s="78">
        <v>6</v>
      </c>
      <c r="K23" s="79"/>
      <c r="L23" s="34">
        <v>2</v>
      </c>
      <c r="M23" s="104">
        <f>B23+C23+E23+G23+H23+J23+L23</f>
        <v>43</v>
      </c>
      <c r="N23" s="105"/>
      <c r="O23" s="6"/>
      <c r="P23" s="7"/>
    </row>
    <row r="24" spans="1:15" s="38" customFormat="1" ht="15">
      <c r="A24" s="41" t="s">
        <v>11</v>
      </c>
      <c r="B24" s="44">
        <f>B21+B22+B23</f>
        <v>76</v>
      </c>
      <c r="C24" s="88">
        <f>C21+C22+C23</f>
        <v>16</v>
      </c>
      <c r="D24" s="89"/>
      <c r="E24" s="88">
        <f>E21+E22+E23</f>
        <v>17</v>
      </c>
      <c r="F24" s="89"/>
      <c r="G24" s="58">
        <f>SUM(G21:G23)</f>
        <v>4</v>
      </c>
      <c r="H24" s="88">
        <f>H21+H22+H23</f>
        <v>5</v>
      </c>
      <c r="I24" s="89"/>
      <c r="J24" s="88">
        <f>J21+J22+J23</f>
        <v>6</v>
      </c>
      <c r="K24" s="89"/>
      <c r="L24" s="44">
        <f>L21+L22+L23</f>
        <v>23</v>
      </c>
      <c r="M24" s="88">
        <f>B24+C24+E24+G24+H24+J24+L24</f>
        <v>147</v>
      </c>
      <c r="N24" s="89"/>
      <c r="O24" s="40"/>
    </row>
    <row r="25" spans="2:7" ht="15">
      <c r="B25" s="4"/>
      <c r="C25" s="39"/>
      <c r="E25" s="30"/>
      <c r="G25" s="36"/>
    </row>
    <row r="26" spans="1:7" ht="15">
      <c r="A26" s="1" t="s">
        <v>16</v>
      </c>
      <c r="C26" s="36"/>
      <c r="G26" s="36"/>
    </row>
    <row r="27" spans="1:14" ht="50.25" customHeight="1">
      <c r="A27" s="90" t="s">
        <v>17</v>
      </c>
      <c r="B27" s="69" t="s">
        <v>18</v>
      </c>
      <c r="C27" s="85" t="s">
        <v>19</v>
      </c>
      <c r="D27" s="92" t="s">
        <v>99</v>
      </c>
      <c r="E27" s="93"/>
      <c r="F27" s="93"/>
      <c r="G27" s="93"/>
      <c r="H27" s="94"/>
      <c r="I27" s="72" t="s">
        <v>24</v>
      </c>
      <c r="J27" s="73"/>
      <c r="K27" s="73"/>
      <c r="L27" s="73"/>
      <c r="M27" s="73"/>
      <c r="N27" s="74"/>
    </row>
    <row r="28" spans="1:14" ht="38.25" customHeight="1">
      <c r="A28" s="91"/>
      <c r="B28" s="83"/>
      <c r="C28" s="83"/>
      <c r="D28" s="101" t="s">
        <v>20</v>
      </c>
      <c r="E28" s="101" t="s">
        <v>100</v>
      </c>
      <c r="F28" s="67" t="s">
        <v>21</v>
      </c>
      <c r="G28" s="80"/>
      <c r="H28" s="68"/>
      <c r="I28" s="75"/>
      <c r="J28" s="76"/>
      <c r="K28" s="76"/>
      <c r="L28" s="76"/>
      <c r="M28" s="76"/>
      <c r="N28" s="77"/>
    </row>
    <row r="29" spans="1:14" ht="15">
      <c r="A29" s="91"/>
      <c r="B29" s="83"/>
      <c r="C29" s="83"/>
      <c r="D29" s="102"/>
      <c r="E29" s="102"/>
      <c r="F29" s="92" t="s">
        <v>22</v>
      </c>
      <c r="G29" s="93"/>
      <c r="H29" s="94"/>
      <c r="I29" s="67" t="s">
        <v>25</v>
      </c>
      <c r="J29" s="68"/>
      <c r="K29" s="67" t="s">
        <v>29</v>
      </c>
      <c r="L29" s="68"/>
      <c r="M29" s="67" t="s">
        <v>30</v>
      </c>
      <c r="N29" s="68"/>
    </row>
    <row r="30" spans="1:14" ht="15">
      <c r="A30" s="91"/>
      <c r="B30" s="83"/>
      <c r="C30" s="83"/>
      <c r="D30" s="102"/>
      <c r="E30" s="102"/>
      <c r="F30" s="95" t="s">
        <v>23</v>
      </c>
      <c r="G30" s="95" t="s">
        <v>57</v>
      </c>
      <c r="H30" s="69" t="s">
        <v>91</v>
      </c>
      <c r="I30" s="3" t="s">
        <v>26</v>
      </c>
      <c r="J30" s="3" t="s">
        <v>27</v>
      </c>
      <c r="K30" s="3" t="s">
        <v>52</v>
      </c>
      <c r="L30" s="3" t="s">
        <v>53</v>
      </c>
      <c r="M30" s="3" t="s">
        <v>54</v>
      </c>
      <c r="N30" s="3" t="s">
        <v>55</v>
      </c>
    </row>
    <row r="31" spans="1:14" ht="34.5" customHeight="1">
      <c r="A31" s="91"/>
      <c r="B31" s="83"/>
      <c r="C31" s="83"/>
      <c r="D31" s="102"/>
      <c r="E31" s="102"/>
      <c r="F31" s="96"/>
      <c r="G31" s="96"/>
      <c r="H31" s="91"/>
      <c r="I31" s="67" t="s">
        <v>28</v>
      </c>
      <c r="J31" s="68"/>
      <c r="K31" s="67" t="s">
        <v>28</v>
      </c>
      <c r="L31" s="68"/>
      <c r="M31" s="67" t="s">
        <v>28</v>
      </c>
      <c r="N31" s="68"/>
    </row>
    <row r="32" spans="1:14" ht="15">
      <c r="A32" s="91"/>
      <c r="B32" s="83"/>
      <c r="C32" s="83"/>
      <c r="D32" s="102"/>
      <c r="E32" s="102"/>
      <c r="F32" s="96"/>
      <c r="G32" s="96"/>
      <c r="H32" s="91"/>
      <c r="I32" s="69">
        <v>16</v>
      </c>
      <c r="J32" s="69">
        <v>24</v>
      </c>
      <c r="K32" s="69">
        <v>16</v>
      </c>
      <c r="L32" s="108">
        <v>23</v>
      </c>
      <c r="M32" s="69">
        <v>17</v>
      </c>
      <c r="N32" s="69">
        <v>13</v>
      </c>
    </row>
    <row r="33" spans="1:14" ht="49.5" customHeight="1">
      <c r="A33" s="66"/>
      <c r="B33" s="84"/>
      <c r="C33" s="84"/>
      <c r="D33" s="103"/>
      <c r="E33" s="103"/>
      <c r="F33" s="97"/>
      <c r="G33" s="97"/>
      <c r="H33" s="66"/>
      <c r="I33" s="70"/>
      <c r="J33" s="70"/>
      <c r="K33" s="70"/>
      <c r="L33" s="109"/>
      <c r="M33" s="70"/>
      <c r="N33" s="70"/>
    </row>
    <row r="34" spans="1:14" s="20" customFormat="1" ht="15">
      <c r="A34" s="18"/>
      <c r="B34" s="18" t="s">
        <v>31</v>
      </c>
      <c r="C34" s="18"/>
      <c r="D34" s="18"/>
      <c r="E34" s="18"/>
      <c r="F34" s="17"/>
      <c r="G34" s="17"/>
      <c r="H34" s="18"/>
      <c r="I34" s="19">
        <v>36</v>
      </c>
      <c r="J34" s="19">
        <v>36</v>
      </c>
      <c r="K34" s="19">
        <v>36</v>
      </c>
      <c r="L34" s="19">
        <v>36</v>
      </c>
      <c r="M34" s="19">
        <v>36</v>
      </c>
      <c r="N34" s="19">
        <v>36</v>
      </c>
    </row>
    <row r="35" spans="1:14" s="45" customFormat="1" ht="15">
      <c r="A35" s="42" t="s">
        <v>62</v>
      </c>
      <c r="B35" s="43" t="s">
        <v>63</v>
      </c>
      <c r="C35" s="44" t="s">
        <v>146</v>
      </c>
      <c r="D35" s="42">
        <f>D36+D37+D38+D39</f>
        <v>680</v>
      </c>
      <c r="E35" s="42">
        <f aca="true" t="shared" si="0" ref="E35:N35">E36+E37+E38+E39</f>
        <v>240</v>
      </c>
      <c r="F35" s="42">
        <f t="shared" si="0"/>
        <v>440</v>
      </c>
      <c r="G35" s="44">
        <f t="shared" si="0"/>
        <v>362</v>
      </c>
      <c r="H35" s="42">
        <f t="shared" si="0"/>
        <v>0</v>
      </c>
      <c r="I35" s="42">
        <f t="shared" si="0"/>
        <v>112</v>
      </c>
      <c r="J35" s="42">
        <f t="shared" si="0"/>
        <v>80</v>
      </c>
      <c r="K35" s="42">
        <f t="shared" si="0"/>
        <v>100</v>
      </c>
      <c r="L35" s="42">
        <f t="shared" si="0"/>
        <v>60</v>
      </c>
      <c r="M35" s="42">
        <f t="shared" si="0"/>
        <v>52</v>
      </c>
      <c r="N35" s="42">
        <f t="shared" si="0"/>
        <v>36</v>
      </c>
    </row>
    <row r="36" spans="1:14" s="12" customFormat="1" ht="15">
      <c r="A36" s="14" t="s">
        <v>61</v>
      </c>
      <c r="B36" s="21" t="s">
        <v>64</v>
      </c>
      <c r="C36" s="29" t="s">
        <v>144</v>
      </c>
      <c r="D36" s="56">
        <f>E36+F36</f>
        <v>60</v>
      </c>
      <c r="E36" s="29">
        <v>12</v>
      </c>
      <c r="F36" s="56">
        <f>I36+J36+K36+L36+M36+N36</f>
        <v>48</v>
      </c>
      <c r="G36" s="29">
        <v>10</v>
      </c>
      <c r="H36" s="29"/>
      <c r="I36" s="29"/>
      <c r="J36" s="29"/>
      <c r="K36" s="29">
        <v>48</v>
      </c>
      <c r="L36" s="29"/>
      <c r="M36" s="29"/>
      <c r="N36" s="29"/>
    </row>
    <row r="37" spans="1:14" s="12" customFormat="1" ht="15">
      <c r="A37" s="14" t="s">
        <v>65</v>
      </c>
      <c r="B37" s="21" t="s">
        <v>35</v>
      </c>
      <c r="C37" s="29" t="s">
        <v>142</v>
      </c>
      <c r="D37" s="56">
        <f aca="true" t="shared" si="1" ref="D37:D42">E37+F37</f>
        <v>60</v>
      </c>
      <c r="E37" s="29">
        <v>12</v>
      </c>
      <c r="F37" s="56">
        <f aca="true" t="shared" si="2" ref="F37:F42">I37+J37+K37+L37+M37+N37</f>
        <v>48</v>
      </c>
      <c r="G37" s="29">
        <v>8</v>
      </c>
      <c r="H37" s="29"/>
      <c r="I37" s="29">
        <v>48</v>
      </c>
      <c r="J37" s="29"/>
      <c r="K37" s="29"/>
      <c r="L37" s="29"/>
      <c r="M37" s="29"/>
      <c r="N37" s="29"/>
    </row>
    <row r="38" spans="1:14" s="12" customFormat="1" ht="15">
      <c r="A38" s="14" t="s">
        <v>66</v>
      </c>
      <c r="B38" s="21" t="s">
        <v>34</v>
      </c>
      <c r="C38" s="29" t="s">
        <v>145</v>
      </c>
      <c r="D38" s="56">
        <f t="shared" si="1"/>
        <v>216</v>
      </c>
      <c r="E38" s="29">
        <v>44</v>
      </c>
      <c r="F38" s="56">
        <v>172</v>
      </c>
      <c r="G38" s="29">
        <v>172</v>
      </c>
      <c r="H38" s="29"/>
      <c r="I38" s="29">
        <v>32</v>
      </c>
      <c r="J38" s="29">
        <v>40</v>
      </c>
      <c r="K38" s="29">
        <v>26</v>
      </c>
      <c r="L38" s="29">
        <v>30</v>
      </c>
      <c r="M38" s="29">
        <v>26</v>
      </c>
      <c r="N38" s="29">
        <v>18</v>
      </c>
    </row>
    <row r="39" spans="1:14" s="12" customFormat="1" ht="15">
      <c r="A39" s="14" t="s">
        <v>67</v>
      </c>
      <c r="B39" s="21" t="s">
        <v>36</v>
      </c>
      <c r="C39" s="29" t="s">
        <v>143</v>
      </c>
      <c r="D39" s="56">
        <f t="shared" si="1"/>
        <v>344</v>
      </c>
      <c r="E39" s="29">
        <v>172</v>
      </c>
      <c r="F39" s="56">
        <v>172</v>
      </c>
      <c r="G39" s="29">
        <v>172</v>
      </c>
      <c r="H39" s="29"/>
      <c r="I39" s="29">
        <v>32</v>
      </c>
      <c r="J39" s="29">
        <v>40</v>
      </c>
      <c r="K39" s="29">
        <v>26</v>
      </c>
      <c r="L39" s="29">
        <v>30</v>
      </c>
      <c r="M39" s="29">
        <v>26</v>
      </c>
      <c r="N39" s="29">
        <v>18</v>
      </c>
    </row>
    <row r="40" spans="1:14" s="45" customFormat="1" ht="15">
      <c r="A40" s="42" t="s">
        <v>69</v>
      </c>
      <c r="B40" s="43" t="s">
        <v>70</v>
      </c>
      <c r="C40" s="42" t="s">
        <v>149</v>
      </c>
      <c r="D40" s="44">
        <f>D41+D42</f>
        <v>170</v>
      </c>
      <c r="E40" s="44">
        <f aca="true" t="shared" si="3" ref="E40:N40">E41+E42</f>
        <v>56</v>
      </c>
      <c r="F40" s="44">
        <f t="shared" si="3"/>
        <v>114</v>
      </c>
      <c r="G40" s="44">
        <f t="shared" si="3"/>
        <v>46</v>
      </c>
      <c r="H40" s="44">
        <f t="shared" si="3"/>
        <v>0</v>
      </c>
      <c r="I40" s="44">
        <f t="shared" si="3"/>
        <v>66</v>
      </c>
      <c r="J40" s="44">
        <f t="shared" si="3"/>
        <v>48</v>
      </c>
      <c r="K40" s="44">
        <f t="shared" si="3"/>
        <v>0</v>
      </c>
      <c r="L40" s="44">
        <f t="shared" si="3"/>
        <v>0</v>
      </c>
      <c r="M40" s="44">
        <f t="shared" si="3"/>
        <v>0</v>
      </c>
      <c r="N40" s="44">
        <f t="shared" si="3"/>
        <v>0</v>
      </c>
    </row>
    <row r="41" spans="1:14" s="12" customFormat="1" ht="15">
      <c r="A41" s="14" t="s">
        <v>68</v>
      </c>
      <c r="B41" s="22" t="s">
        <v>101</v>
      </c>
      <c r="C41" s="29" t="s">
        <v>147</v>
      </c>
      <c r="D41" s="56">
        <f t="shared" si="1"/>
        <v>98</v>
      </c>
      <c r="E41" s="29">
        <v>32</v>
      </c>
      <c r="F41" s="56">
        <f t="shared" si="2"/>
        <v>66</v>
      </c>
      <c r="G41" s="29">
        <v>30</v>
      </c>
      <c r="H41" s="29"/>
      <c r="I41" s="29">
        <v>66</v>
      </c>
      <c r="J41" s="29"/>
      <c r="K41" s="29"/>
      <c r="L41" s="29"/>
      <c r="M41" s="29"/>
      <c r="N41" s="29"/>
    </row>
    <row r="42" spans="1:14" s="12" customFormat="1" ht="15">
      <c r="A42" s="14" t="s">
        <v>92</v>
      </c>
      <c r="B42" s="22" t="s">
        <v>121</v>
      </c>
      <c r="C42" s="29" t="s">
        <v>148</v>
      </c>
      <c r="D42" s="56">
        <f t="shared" si="1"/>
        <v>72</v>
      </c>
      <c r="E42" s="29">
        <v>24</v>
      </c>
      <c r="F42" s="56">
        <f t="shared" si="2"/>
        <v>48</v>
      </c>
      <c r="G42" s="29">
        <v>16</v>
      </c>
      <c r="H42" s="29"/>
      <c r="I42" s="29"/>
      <c r="J42" s="29">
        <v>48</v>
      </c>
      <c r="K42" s="29"/>
      <c r="L42" s="29"/>
      <c r="M42" s="29"/>
      <c r="N42" s="29"/>
    </row>
    <row r="43" spans="1:14" s="45" customFormat="1" ht="15">
      <c r="A43" s="42" t="s">
        <v>38</v>
      </c>
      <c r="B43" s="43" t="s">
        <v>111</v>
      </c>
      <c r="C43" s="42" t="s">
        <v>173</v>
      </c>
      <c r="D43" s="42">
        <f aca="true" t="shared" si="4" ref="D43:N43">D44+D55</f>
        <v>4442</v>
      </c>
      <c r="E43" s="42">
        <f t="shared" si="4"/>
        <v>1072</v>
      </c>
      <c r="F43" s="42">
        <f t="shared" si="4"/>
        <v>3370</v>
      </c>
      <c r="G43" s="42">
        <f t="shared" si="4"/>
        <v>1018</v>
      </c>
      <c r="H43" s="42">
        <f t="shared" si="4"/>
        <v>80</v>
      </c>
      <c r="I43" s="42">
        <f t="shared" si="4"/>
        <v>398</v>
      </c>
      <c r="J43" s="42">
        <f t="shared" si="4"/>
        <v>736</v>
      </c>
      <c r="K43" s="42">
        <f t="shared" si="4"/>
        <v>476</v>
      </c>
      <c r="L43" s="42">
        <f t="shared" si="4"/>
        <v>768</v>
      </c>
      <c r="M43" s="42">
        <f t="shared" si="4"/>
        <v>560</v>
      </c>
      <c r="N43" s="42">
        <f t="shared" si="4"/>
        <v>432</v>
      </c>
    </row>
    <row r="44" spans="1:14" s="25" customFormat="1" ht="15">
      <c r="A44" s="48" t="s">
        <v>37</v>
      </c>
      <c r="B44" s="49" t="s">
        <v>109</v>
      </c>
      <c r="C44" s="48" t="s">
        <v>156</v>
      </c>
      <c r="D44" s="48">
        <f>D45+D46+D47+D48+D49+D50+D51+D52+D53+D54</f>
        <v>1122</v>
      </c>
      <c r="E44" s="48">
        <f aca="true" t="shared" si="5" ref="E44:N44">E45+E46+E47+E48+E49+E50+E51+E52+E53+E54</f>
        <v>372</v>
      </c>
      <c r="F44" s="48">
        <f t="shared" si="5"/>
        <v>750</v>
      </c>
      <c r="G44" s="48">
        <f t="shared" si="5"/>
        <v>386</v>
      </c>
      <c r="H44" s="48">
        <f t="shared" si="5"/>
        <v>0</v>
      </c>
      <c r="I44" s="48">
        <f t="shared" si="5"/>
        <v>202</v>
      </c>
      <c r="J44" s="48">
        <f t="shared" si="5"/>
        <v>308</v>
      </c>
      <c r="K44" s="48">
        <f t="shared" si="5"/>
        <v>180</v>
      </c>
      <c r="L44" s="48">
        <f t="shared" si="5"/>
        <v>12</v>
      </c>
      <c r="M44" s="48">
        <f t="shared" si="5"/>
        <v>12</v>
      </c>
      <c r="N44" s="48">
        <f t="shared" si="5"/>
        <v>36</v>
      </c>
    </row>
    <row r="45" spans="1:14" s="12" customFormat="1" ht="15">
      <c r="A45" s="14" t="s">
        <v>49</v>
      </c>
      <c r="B45" s="21" t="s">
        <v>102</v>
      </c>
      <c r="C45" s="14" t="s">
        <v>151</v>
      </c>
      <c r="D45" s="55">
        <f>E45+F45</f>
        <v>144</v>
      </c>
      <c r="E45" s="14">
        <v>48</v>
      </c>
      <c r="F45" s="55">
        <f>I45+J45+K45+L45+M45+N45</f>
        <v>96</v>
      </c>
      <c r="G45" s="14">
        <v>96</v>
      </c>
      <c r="H45" s="14"/>
      <c r="I45" s="14">
        <v>48</v>
      </c>
      <c r="J45" s="14">
        <v>48</v>
      </c>
      <c r="K45" s="14"/>
      <c r="L45" s="14"/>
      <c r="M45" s="14"/>
      <c r="N45" s="14"/>
    </row>
    <row r="46" spans="1:14" s="12" customFormat="1" ht="15">
      <c r="A46" s="14" t="s">
        <v>50</v>
      </c>
      <c r="B46" s="21" t="s">
        <v>125</v>
      </c>
      <c r="C46" s="14" t="s">
        <v>150</v>
      </c>
      <c r="D46" s="55">
        <f aca="true" t="shared" si="6" ref="D46:D54">E46+F46</f>
        <v>240</v>
      </c>
      <c r="E46" s="14">
        <v>78</v>
      </c>
      <c r="F46" s="55">
        <f aca="true" t="shared" si="7" ref="F46:F54">I46+J46+K46+L46+M46+N46</f>
        <v>162</v>
      </c>
      <c r="G46" s="14">
        <v>70</v>
      </c>
      <c r="H46" s="14"/>
      <c r="I46" s="14">
        <v>90</v>
      </c>
      <c r="J46" s="14">
        <v>72</v>
      </c>
      <c r="K46" s="14"/>
      <c r="L46" s="14"/>
      <c r="M46" s="14"/>
      <c r="N46" s="14"/>
    </row>
    <row r="47" spans="1:14" s="12" customFormat="1" ht="15">
      <c r="A47" s="14" t="s">
        <v>51</v>
      </c>
      <c r="B47" s="21" t="s">
        <v>126</v>
      </c>
      <c r="C47" s="14" t="s">
        <v>151</v>
      </c>
      <c r="D47" s="55">
        <f t="shared" si="6"/>
        <v>72</v>
      </c>
      <c r="E47" s="14">
        <v>24</v>
      </c>
      <c r="F47" s="55">
        <f t="shared" si="7"/>
        <v>48</v>
      </c>
      <c r="G47" s="14">
        <v>16</v>
      </c>
      <c r="H47" s="14"/>
      <c r="I47" s="14"/>
      <c r="J47" s="14">
        <v>48</v>
      </c>
      <c r="K47" s="14"/>
      <c r="L47" s="14"/>
      <c r="M47" s="14"/>
      <c r="N47" s="14"/>
    </row>
    <row r="48" spans="1:14" s="12" customFormat="1" ht="15">
      <c r="A48" s="14" t="s">
        <v>93</v>
      </c>
      <c r="B48" s="22" t="s">
        <v>103</v>
      </c>
      <c r="C48" s="14" t="s">
        <v>151</v>
      </c>
      <c r="D48" s="55">
        <f t="shared" si="6"/>
        <v>144</v>
      </c>
      <c r="E48" s="14">
        <v>48</v>
      </c>
      <c r="F48" s="55">
        <f t="shared" si="7"/>
        <v>96</v>
      </c>
      <c r="G48" s="14">
        <v>28</v>
      </c>
      <c r="H48" s="14"/>
      <c r="I48" s="14">
        <v>48</v>
      </c>
      <c r="J48" s="14">
        <v>48</v>
      </c>
      <c r="K48" s="14"/>
      <c r="L48" s="14"/>
      <c r="M48" s="14"/>
      <c r="N48" s="14"/>
    </row>
    <row r="49" spans="1:14" s="12" customFormat="1" ht="15">
      <c r="A49" s="14" t="s">
        <v>104</v>
      </c>
      <c r="B49" s="22" t="s">
        <v>127</v>
      </c>
      <c r="C49" s="14" t="s">
        <v>151</v>
      </c>
      <c r="D49" s="55">
        <f t="shared" si="6"/>
        <v>72</v>
      </c>
      <c r="E49" s="14">
        <v>24</v>
      </c>
      <c r="F49" s="55">
        <f t="shared" si="7"/>
        <v>48</v>
      </c>
      <c r="G49" s="14">
        <v>22</v>
      </c>
      <c r="H49" s="14"/>
      <c r="I49" s="14"/>
      <c r="J49" s="14">
        <v>48</v>
      </c>
      <c r="K49" s="14"/>
      <c r="L49" s="14"/>
      <c r="M49" s="14"/>
      <c r="N49" s="14"/>
    </row>
    <row r="50" spans="1:14" s="12" customFormat="1" ht="15">
      <c r="A50" s="14" t="s">
        <v>105</v>
      </c>
      <c r="B50" s="22" t="s">
        <v>119</v>
      </c>
      <c r="C50" s="14" t="s">
        <v>152</v>
      </c>
      <c r="D50" s="55">
        <f t="shared" si="6"/>
        <v>96</v>
      </c>
      <c r="E50" s="14">
        <v>32</v>
      </c>
      <c r="F50" s="55">
        <f t="shared" si="7"/>
        <v>64</v>
      </c>
      <c r="G50" s="14">
        <v>58</v>
      </c>
      <c r="H50" s="14"/>
      <c r="I50" s="14"/>
      <c r="J50" s="14"/>
      <c r="K50" s="14">
        <v>64</v>
      </c>
      <c r="L50" s="14"/>
      <c r="M50" s="14"/>
      <c r="N50" s="14"/>
    </row>
    <row r="51" spans="1:14" s="12" customFormat="1" ht="15">
      <c r="A51" s="14" t="s">
        <v>106</v>
      </c>
      <c r="B51" s="22" t="s">
        <v>128</v>
      </c>
      <c r="C51" s="14" t="s">
        <v>152</v>
      </c>
      <c r="D51" s="55">
        <f t="shared" si="6"/>
        <v>78</v>
      </c>
      <c r="E51" s="14">
        <v>26</v>
      </c>
      <c r="F51" s="55">
        <f t="shared" si="7"/>
        <v>52</v>
      </c>
      <c r="G51" s="14">
        <v>20</v>
      </c>
      <c r="H51" s="14"/>
      <c r="I51" s="14"/>
      <c r="J51" s="14"/>
      <c r="K51" s="14">
        <v>52</v>
      </c>
      <c r="L51" s="14"/>
      <c r="M51" s="14"/>
      <c r="N51" s="14"/>
    </row>
    <row r="52" spans="1:14" s="12" customFormat="1" ht="15">
      <c r="A52" s="14" t="s">
        <v>122</v>
      </c>
      <c r="B52" s="22" t="s">
        <v>129</v>
      </c>
      <c r="C52" s="14" t="s">
        <v>153</v>
      </c>
      <c r="D52" s="55">
        <f t="shared" si="6"/>
        <v>54</v>
      </c>
      <c r="E52" s="14">
        <v>18</v>
      </c>
      <c r="F52" s="55">
        <f t="shared" si="7"/>
        <v>36</v>
      </c>
      <c r="G52" s="14">
        <v>16</v>
      </c>
      <c r="H52" s="14"/>
      <c r="I52" s="14"/>
      <c r="J52" s="14"/>
      <c r="K52" s="14"/>
      <c r="L52" s="14"/>
      <c r="M52" s="14"/>
      <c r="N52" s="14">
        <v>36</v>
      </c>
    </row>
    <row r="53" spans="1:14" s="12" customFormat="1" ht="15">
      <c r="A53" s="14" t="s">
        <v>123</v>
      </c>
      <c r="B53" s="22" t="s">
        <v>130</v>
      </c>
      <c r="C53" s="14" t="s">
        <v>154</v>
      </c>
      <c r="D53" s="55">
        <f t="shared" si="6"/>
        <v>120</v>
      </c>
      <c r="E53" s="14">
        <v>40</v>
      </c>
      <c r="F53" s="55">
        <f t="shared" si="7"/>
        <v>80</v>
      </c>
      <c r="G53" s="14">
        <v>30</v>
      </c>
      <c r="H53" s="14"/>
      <c r="I53" s="14"/>
      <c r="J53" s="14">
        <v>32</v>
      </c>
      <c r="K53" s="14">
        <v>48</v>
      </c>
      <c r="L53" s="14"/>
      <c r="M53" s="14"/>
      <c r="N53" s="14"/>
    </row>
    <row r="54" spans="1:14" s="12" customFormat="1" ht="15">
      <c r="A54" s="14" t="s">
        <v>124</v>
      </c>
      <c r="B54" s="22" t="s">
        <v>107</v>
      </c>
      <c r="C54" s="14" t="s">
        <v>155</v>
      </c>
      <c r="D54" s="55">
        <f t="shared" si="6"/>
        <v>102</v>
      </c>
      <c r="E54" s="14">
        <v>34</v>
      </c>
      <c r="F54" s="55">
        <f t="shared" si="7"/>
        <v>68</v>
      </c>
      <c r="G54" s="14">
        <v>30</v>
      </c>
      <c r="H54" s="14"/>
      <c r="I54" s="14">
        <v>16</v>
      </c>
      <c r="J54" s="14">
        <v>12</v>
      </c>
      <c r="K54" s="14">
        <v>16</v>
      </c>
      <c r="L54" s="14">
        <v>12</v>
      </c>
      <c r="M54" s="14">
        <v>12</v>
      </c>
      <c r="N54" s="14"/>
    </row>
    <row r="55" spans="1:14" s="25" customFormat="1" ht="15.75" customHeight="1">
      <c r="A55" s="48" t="s">
        <v>39</v>
      </c>
      <c r="B55" s="49" t="s">
        <v>40</v>
      </c>
      <c r="C55" s="48" t="s">
        <v>172</v>
      </c>
      <c r="D55" s="48">
        <f aca="true" t="shared" si="8" ref="D55:N55">D56+D63+D67+D71+D75</f>
        <v>3320</v>
      </c>
      <c r="E55" s="48">
        <f t="shared" si="8"/>
        <v>700</v>
      </c>
      <c r="F55" s="48">
        <f t="shared" si="8"/>
        <v>2620</v>
      </c>
      <c r="G55" s="48">
        <f t="shared" si="8"/>
        <v>632</v>
      </c>
      <c r="H55" s="48">
        <f t="shared" si="8"/>
        <v>80</v>
      </c>
      <c r="I55" s="48">
        <f t="shared" si="8"/>
        <v>196</v>
      </c>
      <c r="J55" s="48">
        <f t="shared" si="8"/>
        <v>428</v>
      </c>
      <c r="K55" s="48">
        <f t="shared" si="8"/>
        <v>296</v>
      </c>
      <c r="L55" s="48">
        <f t="shared" si="8"/>
        <v>756</v>
      </c>
      <c r="M55" s="48">
        <f t="shared" si="8"/>
        <v>548</v>
      </c>
      <c r="N55" s="48">
        <f t="shared" si="8"/>
        <v>396</v>
      </c>
    </row>
    <row r="56" spans="1:14" s="45" customFormat="1" ht="30">
      <c r="A56" s="42" t="s">
        <v>71</v>
      </c>
      <c r="B56" s="50" t="s">
        <v>131</v>
      </c>
      <c r="C56" s="42" t="s">
        <v>90</v>
      </c>
      <c r="D56" s="42">
        <f>D57++D59+D58+D60+D61+D62</f>
        <v>1804</v>
      </c>
      <c r="E56" s="42">
        <f aca="true" t="shared" si="9" ref="E56:N56">E57++E59+E58+E60+E61+E62</f>
        <v>448</v>
      </c>
      <c r="F56" s="42">
        <f t="shared" si="9"/>
        <v>1356</v>
      </c>
      <c r="G56" s="42">
        <f t="shared" si="9"/>
        <v>390</v>
      </c>
      <c r="H56" s="42">
        <f t="shared" si="9"/>
        <v>60</v>
      </c>
      <c r="I56" s="42">
        <f t="shared" si="9"/>
        <v>82</v>
      </c>
      <c r="J56" s="42">
        <f t="shared" si="9"/>
        <v>242</v>
      </c>
      <c r="K56" s="42">
        <f t="shared" si="9"/>
        <v>254</v>
      </c>
      <c r="L56" s="42">
        <f t="shared" si="9"/>
        <v>288</v>
      </c>
      <c r="M56" s="42">
        <f t="shared" si="9"/>
        <v>218</v>
      </c>
      <c r="N56" s="42">
        <f t="shared" si="9"/>
        <v>272</v>
      </c>
    </row>
    <row r="57" spans="1:14" s="12" customFormat="1" ht="15">
      <c r="A57" s="14" t="s">
        <v>72</v>
      </c>
      <c r="B57" s="22" t="s">
        <v>132</v>
      </c>
      <c r="C57" s="14" t="s">
        <v>157</v>
      </c>
      <c r="D57" s="55">
        <f aca="true" t="shared" si="10" ref="D57:D62">E57+F57</f>
        <v>222</v>
      </c>
      <c r="E57" s="14">
        <v>74</v>
      </c>
      <c r="F57" s="55">
        <f aca="true" t="shared" si="11" ref="F57:F62">I57+J57+K57+L57+M57+N57</f>
        <v>148</v>
      </c>
      <c r="G57" s="14">
        <v>60</v>
      </c>
      <c r="H57" s="14"/>
      <c r="I57" s="14"/>
      <c r="J57" s="14">
        <v>100</v>
      </c>
      <c r="K57" s="14">
        <v>48</v>
      </c>
      <c r="L57" s="14"/>
      <c r="M57" s="14"/>
      <c r="N57" s="14"/>
    </row>
    <row r="58" spans="1:14" s="12" customFormat="1" ht="30">
      <c r="A58" s="14" t="s">
        <v>158</v>
      </c>
      <c r="B58" s="22" t="s">
        <v>162</v>
      </c>
      <c r="C58" s="14" t="s">
        <v>163</v>
      </c>
      <c r="D58" s="55">
        <f t="shared" si="10"/>
        <v>416</v>
      </c>
      <c r="E58" s="14">
        <v>136</v>
      </c>
      <c r="F58" s="55">
        <f t="shared" si="11"/>
        <v>280</v>
      </c>
      <c r="G58" s="14">
        <v>110</v>
      </c>
      <c r="H58" s="14">
        <v>30</v>
      </c>
      <c r="I58" s="14">
        <v>46</v>
      </c>
      <c r="J58" s="14">
        <v>106</v>
      </c>
      <c r="K58" s="14">
        <v>36</v>
      </c>
      <c r="L58" s="14">
        <v>60</v>
      </c>
      <c r="M58" s="14">
        <v>32</v>
      </c>
      <c r="N58" s="14"/>
    </row>
    <row r="59" spans="1:14" s="12" customFormat="1" ht="15">
      <c r="A59" s="14" t="s">
        <v>161</v>
      </c>
      <c r="B59" s="22" t="s">
        <v>159</v>
      </c>
      <c r="C59" s="14" t="s">
        <v>160</v>
      </c>
      <c r="D59" s="55">
        <f t="shared" si="10"/>
        <v>358</v>
      </c>
      <c r="E59" s="14">
        <v>116</v>
      </c>
      <c r="F59" s="55">
        <f t="shared" si="11"/>
        <v>242</v>
      </c>
      <c r="G59" s="14">
        <v>100</v>
      </c>
      <c r="H59" s="14">
        <v>30</v>
      </c>
      <c r="I59" s="14"/>
      <c r="J59" s="14"/>
      <c r="K59" s="14">
        <v>134</v>
      </c>
      <c r="L59" s="14">
        <v>108</v>
      </c>
      <c r="M59" s="14"/>
      <c r="N59" s="14"/>
    </row>
    <row r="60" spans="1:14" s="12" customFormat="1" ht="30">
      <c r="A60" s="14" t="s">
        <v>164</v>
      </c>
      <c r="B60" s="22" t="s">
        <v>165</v>
      </c>
      <c r="C60" s="14" t="s">
        <v>153</v>
      </c>
      <c r="D60" s="55">
        <f t="shared" si="10"/>
        <v>376</v>
      </c>
      <c r="E60" s="14">
        <v>122</v>
      </c>
      <c r="F60" s="55">
        <f t="shared" si="11"/>
        <v>254</v>
      </c>
      <c r="G60" s="14">
        <v>120</v>
      </c>
      <c r="H60" s="14"/>
      <c r="I60" s="14"/>
      <c r="J60" s="14"/>
      <c r="K60" s="14"/>
      <c r="L60" s="14">
        <v>48</v>
      </c>
      <c r="M60" s="14">
        <v>78</v>
      </c>
      <c r="N60" s="14">
        <v>128</v>
      </c>
    </row>
    <row r="61" spans="1:14" s="26" customFormat="1" ht="15">
      <c r="A61" s="29" t="s">
        <v>73</v>
      </c>
      <c r="B61" s="32" t="s">
        <v>13</v>
      </c>
      <c r="C61" s="29" t="s">
        <v>166</v>
      </c>
      <c r="D61" s="56">
        <f t="shared" si="10"/>
        <v>180</v>
      </c>
      <c r="E61" s="29"/>
      <c r="F61" s="56">
        <f t="shared" si="11"/>
        <v>180</v>
      </c>
      <c r="G61" s="29"/>
      <c r="H61" s="29"/>
      <c r="I61" s="29">
        <v>36</v>
      </c>
      <c r="J61" s="29">
        <v>36</v>
      </c>
      <c r="K61" s="29">
        <v>36</v>
      </c>
      <c r="L61" s="29">
        <v>72</v>
      </c>
      <c r="M61" s="29"/>
      <c r="N61" s="29"/>
    </row>
    <row r="62" spans="1:14" s="27" customFormat="1" ht="15">
      <c r="A62" s="29" t="s">
        <v>74</v>
      </c>
      <c r="B62" s="32" t="s">
        <v>58</v>
      </c>
      <c r="C62" s="14" t="s">
        <v>153</v>
      </c>
      <c r="D62" s="56">
        <f t="shared" si="10"/>
        <v>252</v>
      </c>
      <c r="E62" s="29"/>
      <c r="F62" s="56">
        <f t="shared" si="11"/>
        <v>252</v>
      </c>
      <c r="G62" s="29"/>
      <c r="H62" s="29"/>
      <c r="I62" s="29"/>
      <c r="J62" s="29"/>
      <c r="K62" s="29"/>
      <c r="L62" s="29"/>
      <c r="M62" s="29">
        <v>108</v>
      </c>
      <c r="N62" s="29">
        <v>144</v>
      </c>
    </row>
    <row r="63" spans="1:14" s="46" customFormat="1" ht="15">
      <c r="A63" s="44" t="s">
        <v>75</v>
      </c>
      <c r="B63" s="51" t="s">
        <v>133</v>
      </c>
      <c r="C63" s="42" t="s">
        <v>90</v>
      </c>
      <c r="D63" s="44">
        <f>D64+D65+D66</f>
        <v>368</v>
      </c>
      <c r="E63" s="44">
        <f aca="true" t="shared" si="12" ref="E63:N63">E64+E65+E66</f>
        <v>74</v>
      </c>
      <c r="F63" s="44">
        <f t="shared" si="12"/>
        <v>294</v>
      </c>
      <c r="G63" s="44">
        <f t="shared" si="12"/>
        <v>70</v>
      </c>
      <c r="H63" s="44">
        <f t="shared" si="12"/>
        <v>0</v>
      </c>
      <c r="I63" s="44">
        <f t="shared" si="12"/>
        <v>0</v>
      </c>
      <c r="J63" s="44">
        <f t="shared" si="12"/>
        <v>0</v>
      </c>
      <c r="K63" s="44">
        <f t="shared" si="12"/>
        <v>0</v>
      </c>
      <c r="L63" s="44">
        <f t="shared" si="12"/>
        <v>172</v>
      </c>
      <c r="M63" s="44">
        <f t="shared" si="12"/>
        <v>122</v>
      </c>
      <c r="N63" s="44">
        <f t="shared" si="12"/>
        <v>0</v>
      </c>
    </row>
    <row r="64" spans="1:14" s="28" customFormat="1" ht="23.25" customHeight="1">
      <c r="A64" s="29" t="s">
        <v>76</v>
      </c>
      <c r="B64" s="33" t="s">
        <v>134</v>
      </c>
      <c r="C64" s="14" t="s">
        <v>155</v>
      </c>
      <c r="D64" s="56">
        <f>E64+F64</f>
        <v>224</v>
      </c>
      <c r="E64" s="29">
        <v>74</v>
      </c>
      <c r="F64" s="56">
        <f>I64+J64+K64+L64+M64+N64</f>
        <v>150</v>
      </c>
      <c r="G64" s="29">
        <v>70</v>
      </c>
      <c r="H64" s="29"/>
      <c r="I64" s="29"/>
      <c r="J64" s="29"/>
      <c r="K64" s="29"/>
      <c r="L64" s="29">
        <v>100</v>
      </c>
      <c r="M64" s="29">
        <v>50</v>
      </c>
      <c r="N64" s="29"/>
    </row>
    <row r="65" spans="1:14" s="26" customFormat="1" ht="15">
      <c r="A65" s="29" t="s">
        <v>77</v>
      </c>
      <c r="B65" s="32" t="s">
        <v>13</v>
      </c>
      <c r="C65" s="29" t="s">
        <v>166</v>
      </c>
      <c r="D65" s="56">
        <f>E65+F65</f>
        <v>72</v>
      </c>
      <c r="E65" s="29"/>
      <c r="F65" s="56">
        <f>I65+J65+K65+L65+M65+N65</f>
        <v>72</v>
      </c>
      <c r="G65" s="29"/>
      <c r="H65" s="29"/>
      <c r="I65" s="29"/>
      <c r="J65" s="29"/>
      <c r="K65" s="29"/>
      <c r="L65" s="29">
        <v>72</v>
      </c>
      <c r="M65" s="29"/>
      <c r="N65" s="29"/>
    </row>
    <row r="66" spans="1:14" s="27" customFormat="1" ht="15">
      <c r="A66" s="29" t="s">
        <v>78</v>
      </c>
      <c r="B66" s="32" t="s">
        <v>58</v>
      </c>
      <c r="C66" s="29" t="s">
        <v>167</v>
      </c>
      <c r="D66" s="56">
        <f>E66+F66</f>
        <v>72</v>
      </c>
      <c r="E66" s="29"/>
      <c r="F66" s="56">
        <f>I66+J66+K66+L66+M66+N66</f>
        <v>72</v>
      </c>
      <c r="G66" s="29"/>
      <c r="H66" s="29"/>
      <c r="I66" s="29"/>
      <c r="J66" s="29"/>
      <c r="K66" s="29"/>
      <c r="L66" s="29"/>
      <c r="M66" s="29">
        <v>72</v>
      </c>
      <c r="N66" s="29"/>
    </row>
    <row r="67" spans="1:14" s="46" customFormat="1" ht="15">
      <c r="A67" s="44" t="s">
        <v>79</v>
      </c>
      <c r="B67" s="51" t="s">
        <v>135</v>
      </c>
      <c r="C67" s="44" t="s">
        <v>90</v>
      </c>
      <c r="D67" s="44">
        <f>D68+D69+D70</f>
        <v>302</v>
      </c>
      <c r="E67" s="44">
        <f aca="true" t="shared" si="13" ref="E67:N67">E68+E69+E70</f>
        <v>64</v>
      </c>
      <c r="F67" s="44">
        <f t="shared" si="13"/>
        <v>238</v>
      </c>
      <c r="G67" s="44">
        <f t="shared" si="13"/>
        <v>60</v>
      </c>
      <c r="H67" s="44">
        <f t="shared" si="13"/>
        <v>20</v>
      </c>
      <c r="I67" s="44">
        <f t="shared" si="13"/>
        <v>0</v>
      </c>
      <c r="J67" s="44">
        <f t="shared" si="13"/>
        <v>0</v>
      </c>
      <c r="K67" s="44">
        <f t="shared" si="13"/>
        <v>0</v>
      </c>
      <c r="L67" s="44">
        <f t="shared" si="13"/>
        <v>46</v>
      </c>
      <c r="M67" s="44">
        <f t="shared" si="13"/>
        <v>68</v>
      </c>
      <c r="N67" s="44">
        <f t="shared" si="13"/>
        <v>124</v>
      </c>
    </row>
    <row r="68" spans="1:14" s="30" customFormat="1" ht="15">
      <c r="A68" s="29" t="s">
        <v>80</v>
      </c>
      <c r="B68" s="33" t="s">
        <v>136</v>
      </c>
      <c r="C68" s="14" t="s">
        <v>153</v>
      </c>
      <c r="D68" s="56">
        <f>E68+F68</f>
        <v>194</v>
      </c>
      <c r="E68" s="29">
        <v>64</v>
      </c>
      <c r="F68" s="56">
        <f>I68+J68+K68+L68+M68+N68</f>
        <v>130</v>
      </c>
      <c r="G68" s="29">
        <v>60</v>
      </c>
      <c r="H68" s="29">
        <v>20</v>
      </c>
      <c r="I68" s="29"/>
      <c r="J68" s="29"/>
      <c r="K68" s="29"/>
      <c r="L68" s="29">
        <v>46</v>
      </c>
      <c r="M68" s="29">
        <v>32</v>
      </c>
      <c r="N68" s="29">
        <v>52</v>
      </c>
    </row>
    <row r="69" spans="1:14" s="26" customFormat="1" ht="15">
      <c r="A69" s="29" t="s">
        <v>81</v>
      </c>
      <c r="B69" s="32" t="s">
        <v>13</v>
      </c>
      <c r="C69" s="14" t="s">
        <v>155</v>
      </c>
      <c r="D69" s="56">
        <f>E69+F69</f>
        <v>36</v>
      </c>
      <c r="E69" s="29"/>
      <c r="F69" s="56">
        <f>I69+J69+K69+L69+M69+N69</f>
        <v>36</v>
      </c>
      <c r="G69" s="29"/>
      <c r="H69" s="29"/>
      <c r="I69" s="29"/>
      <c r="J69" s="29"/>
      <c r="K69" s="29"/>
      <c r="L69" s="29"/>
      <c r="M69" s="29">
        <v>36</v>
      </c>
      <c r="N69" s="29"/>
    </row>
    <row r="70" spans="1:14" s="27" customFormat="1" ht="15">
      <c r="A70" s="29" t="s">
        <v>82</v>
      </c>
      <c r="B70" s="32" t="s">
        <v>58</v>
      </c>
      <c r="C70" s="29" t="s">
        <v>168</v>
      </c>
      <c r="D70" s="56">
        <f>E70+F70</f>
        <v>72</v>
      </c>
      <c r="E70" s="29"/>
      <c r="F70" s="56">
        <f>I70+J70+K70+L70+M70+N70</f>
        <v>72</v>
      </c>
      <c r="G70" s="29"/>
      <c r="H70" s="29"/>
      <c r="I70" s="29"/>
      <c r="J70" s="29"/>
      <c r="K70" s="29"/>
      <c r="L70" s="29"/>
      <c r="M70" s="29"/>
      <c r="N70" s="29">
        <v>72</v>
      </c>
    </row>
    <row r="71" spans="1:14" s="47" customFormat="1" ht="30">
      <c r="A71" s="44" t="s">
        <v>83</v>
      </c>
      <c r="B71" s="51" t="s">
        <v>108</v>
      </c>
      <c r="C71" s="44" t="s">
        <v>90</v>
      </c>
      <c r="D71" s="44">
        <f>D72+D73+D74</f>
        <v>672</v>
      </c>
      <c r="E71" s="44">
        <f aca="true" t="shared" si="14" ref="E71:N71">E72+E73+E74</f>
        <v>80</v>
      </c>
      <c r="F71" s="44">
        <f t="shared" si="14"/>
        <v>592</v>
      </c>
      <c r="G71" s="44">
        <f t="shared" si="14"/>
        <v>80</v>
      </c>
      <c r="H71" s="44">
        <f t="shared" si="14"/>
        <v>0</v>
      </c>
      <c r="I71" s="44">
        <f t="shared" si="14"/>
        <v>114</v>
      </c>
      <c r="J71" s="44">
        <f t="shared" si="14"/>
        <v>186</v>
      </c>
      <c r="K71" s="44">
        <f t="shared" si="14"/>
        <v>42</v>
      </c>
      <c r="L71" s="44">
        <f t="shared" si="14"/>
        <v>250</v>
      </c>
      <c r="M71" s="44">
        <f t="shared" si="14"/>
        <v>0</v>
      </c>
      <c r="N71" s="44">
        <f t="shared" si="14"/>
        <v>0</v>
      </c>
    </row>
    <row r="72" spans="1:14" s="28" customFormat="1" ht="30">
      <c r="A72" s="29" t="s">
        <v>84</v>
      </c>
      <c r="B72" s="33" t="s">
        <v>137</v>
      </c>
      <c r="C72" s="14" t="s">
        <v>169</v>
      </c>
      <c r="D72" s="56">
        <f>E72+F72</f>
        <v>240</v>
      </c>
      <c r="E72" s="29">
        <v>80</v>
      </c>
      <c r="F72" s="56">
        <f>I72+J72+K72+L72+M72+N72</f>
        <v>160</v>
      </c>
      <c r="G72" s="29">
        <v>80</v>
      </c>
      <c r="H72" s="29"/>
      <c r="I72" s="29">
        <v>42</v>
      </c>
      <c r="J72" s="29">
        <v>42</v>
      </c>
      <c r="K72" s="29">
        <v>42</v>
      </c>
      <c r="L72" s="29">
        <v>34</v>
      </c>
      <c r="M72" s="29"/>
      <c r="N72" s="29"/>
    </row>
    <row r="73" spans="1:14" s="26" customFormat="1" ht="15">
      <c r="A73" s="29" t="s">
        <v>85</v>
      </c>
      <c r="B73" s="32" t="s">
        <v>13</v>
      </c>
      <c r="C73" s="35" t="s">
        <v>170</v>
      </c>
      <c r="D73" s="56">
        <f>E73+F73</f>
        <v>216</v>
      </c>
      <c r="E73" s="29"/>
      <c r="F73" s="56">
        <f>I73+J73+K73+L73+M73+N73</f>
        <v>216</v>
      </c>
      <c r="G73" s="29"/>
      <c r="H73" s="29"/>
      <c r="I73" s="29">
        <v>72</v>
      </c>
      <c r="J73" s="29">
        <v>144</v>
      </c>
      <c r="K73" s="29"/>
      <c r="L73" s="29"/>
      <c r="M73" s="29"/>
      <c r="N73" s="29"/>
    </row>
    <row r="74" spans="1:14" s="27" customFormat="1" ht="15">
      <c r="A74" s="29" t="s">
        <v>86</v>
      </c>
      <c r="B74" s="32" t="s">
        <v>58</v>
      </c>
      <c r="C74" s="29" t="s">
        <v>171</v>
      </c>
      <c r="D74" s="56">
        <f>E74+F74</f>
        <v>216</v>
      </c>
      <c r="E74" s="29"/>
      <c r="F74" s="56">
        <f>I74+J74+K74+L74+M74+N74</f>
        <v>216</v>
      </c>
      <c r="G74" s="29"/>
      <c r="H74" s="29"/>
      <c r="I74" s="29"/>
      <c r="J74" s="29"/>
      <c r="K74" s="29"/>
      <c r="L74" s="29">
        <v>216</v>
      </c>
      <c r="M74" s="29"/>
      <c r="N74" s="29"/>
    </row>
    <row r="75" spans="1:14" s="47" customFormat="1" ht="15">
      <c r="A75" s="44" t="s">
        <v>112</v>
      </c>
      <c r="B75" s="52" t="s">
        <v>113</v>
      </c>
      <c r="C75" s="44" t="s">
        <v>114</v>
      </c>
      <c r="D75" s="44">
        <f>D76+D77+D78</f>
        <v>174</v>
      </c>
      <c r="E75" s="44">
        <f aca="true" t="shared" si="15" ref="E75:N75">E76+E77+E78</f>
        <v>34</v>
      </c>
      <c r="F75" s="44">
        <f t="shared" si="15"/>
        <v>140</v>
      </c>
      <c r="G75" s="44">
        <f t="shared" si="15"/>
        <v>32</v>
      </c>
      <c r="H75" s="44">
        <f t="shared" si="15"/>
        <v>0</v>
      </c>
      <c r="I75" s="44">
        <f t="shared" si="15"/>
        <v>0</v>
      </c>
      <c r="J75" s="44">
        <f t="shared" si="15"/>
        <v>0</v>
      </c>
      <c r="K75" s="44">
        <f t="shared" si="15"/>
        <v>0</v>
      </c>
      <c r="L75" s="44">
        <f t="shared" si="15"/>
        <v>0</v>
      </c>
      <c r="M75" s="44">
        <f t="shared" si="15"/>
        <v>140</v>
      </c>
      <c r="N75" s="44">
        <f t="shared" si="15"/>
        <v>0</v>
      </c>
    </row>
    <row r="76" spans="1:16" s="27" customFormat="1" ht="15">
      <c r="A76" s="29" t="s">
        <v>138</v>
      </c>
      <c r="B76" s="32" t="s">
        <v>115</v>
      </c>
      <c r="C76" s="14" t="s">
        <v>116</v>
      </c>
      <c r="D76" s="56">
        <f>E76+F76</f>
        <v>51</v>
      </c>
      <c r="E76" s="29">
        <v>17</v>
      </c>
      <c r="F76" s="56">
        <v>34</v>
      </c>
      <c r="G76" s="29">
        <v>16</v>
      </c>
      <c r="H76" s="29"/>
      <c r="I76" s="29"/>
      <c r="J76" s="29"/>
      <c r="K76" s="29"/>
      <c r="L76" s="29"/>
      <c r="M76" s="29">
        <v>34</v>
      </c>
      <c r="N76" s="29"/>
      <c r="O76" s="59"/>
      <c r="P76" s="59"/>
    </row>
    <row r="77" spans="1:16" s="27" customFormat="1" ht="15">
      <c r="A77" s="29" t="s">
        <v>139</v>
      </c>
      <c r="B77" s="32" t="s">
        <v>117</v>
      </c>
      <c r="C77" s="14" t="s">
        <v>116</v>
      </c>
      <c r="D77" s="56">
        <f>E77+F77</f>
        <v>51</v>
      </c>
      <c r="E77" s="29">
        <v>17</v>
      </c>
      <c r="F77" s="56">
        <v>34</v>
      </c>
      <c r="G77" s="29">
        <v>16</v>
      </c>
      <c r="H77" s="29"/>
      <c r="I77" s="29"/>
      <c r="J77" s="29"/>
      <c r="K77" s="29"/>
      <c r="L77" s="29"/>
      <c r="M77" s="29">
        <v>34</v>
      </c>
      <c r="N77" s="29"/>
      <c r="O77" s="59"/>
      <c r="P77" s="59"/>
    </row>
    <row r="78" spans="1:16" s="27" customFormat="1" ht="15">
      <c r="A78" s="29" t="s">
        <v>118</v>
      </c>
      <c r="B78" s="32" t="s">
        <v>13</v>
      </c>
      <c r="C78" s="14" t="s">
        <v>116</v>
      </c>
      <c r="D78" s="56">
        <f>E78+F78</f>
        <v>72</v>
      </c>
      <c r="E78" s="29"/>
      <c r="F78" s="56">
        <v>72</v>
      </c>
      <c r="G78" s="29"/>
      <c r="H78" s="29"/>
      <c r="I78" s="29"/>
      <c r="J78" s="29"/>
      <c r="K78" s="29"/>
      <c r="L78" s="29"/>
      <c r="M78" s="29">
        <v>72</v>
      </c>
      <c r="N78" s="29"/>
      <c r="O78" s="59"/>
      <c r="P78" s="59"/>
    </row>
    <row r="79" spans="1:16" s="25" customFormat="1" ht="15">
      <c r="A79" s="49"/>
      <c r="B79" s="53" t="s">
        <v>11</v>
      </c>
      <c r="C79" s="54" t="s">
        <v>174</v>
      </c>
      <c r="D79" s="48">
        <f aca="true" t="shared" si="16" ref="D79:N79">D35+D40+D43</f>
        <v>5292</v>
      </c>
      <c r="E79" s="48">
        <f t="shared" si="16"/>
        <v>1368</v>
      </c>
      <c r="F79" s="48">
        <f t="shared" si="16"/>
        <v>3924</v>
      </c>
      <c r="G79" s="48">
        <f t="shared" si="16"/>
        <v>1426</v>
      </c>
      <c r="H79" s="48">
        <f t="shared" si="16"/>
        <v>80</v>
      </c>
      <c r="I79" s="48">
        <f t="shared" si="16"/>
        <v>576</v>
      </c>
      <c r="J79" s="48">
        <f t="shared" si="16"/>
        <v>864</v>
      </c>
      <c r="K79" s="48">
        <f t="shared" si="16"/>
        <v>576</v>
      </c>
      <c r="L79" s="48">
        <f t="shared" si="16"/>
        <v>828</v>
      </c>
      <c r="M79" s="48">
        <f t="shared" si="16"/>
        <v>612</v>
      </c>
      <c r="N79" s="48">
        <f t="shared" si="16"/>
        <v>468</v>
      </c>
      <c r="O79" s="60">
        <f>SUM(I79:N79)</f>
        <v>3924</v>
      </c>
      <c r="P79" s="60"/>
    </row>
    <row r="80" spans="1:16" s="10" customFormat="1" ht="15">
      <c r="A80" s="11" t="s">
        <v>94</v>
      </c>
      <c r="B80" s="16" t="s">
        <v>95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 t="s">
        <v>87</v>
      </c>
      <c r="O80" s="60"/>
      <c r="P80" s="60"/>
    </row>
    <row r="81" spans="1:16" s="25" customFormat="1" ht="15">
      <c r="A81" s="23" t="s">
        <v>41</v>
      </c>
      <c r="B81" s="24" t="s">
        <v>15</v>
      </c>
      <c r="C81" s="24"/>
      <c r="D81" s="24"/>
      <c r="E81" s="24"/>
      <c r="F81" s="15"/>
      <c r="G81" s="15"/>
      <c r="H81" s="24"/>
      <c r="I81" s="24"/>
      <c r="J81" s="24"/>
      <c r="K81" s="24"/>
      <c r="L81" s="24"/>
      <c r="M81" s="24"/>
      <c r="N81" s="31" t="s">
        <v>88</v>
      </c>
      <c r="O81" s="60"/>
      <c r="P81" s="61"/>
    </row>
    <row r="82" spans="1:16" ht="18" customHeight="1">
      <c r="A82" s="110" t="s">
        <v>110</v>
      </c>
      <c r="B82" s="111"/>
      <c r="C82" s="111"/>
      <c r="D82" s="112"/>
      <c r="E82" s="101" t="s">
        <v>42</v>
      </c>
      <c r="F82" s="98" t="s">
        <v>43</v>
      </c>
      <c r="G82" s="99"/>
      <c r="H82" s="100"/>
      <c r="I82" s="55">
        <f aca="true" t="shared" si="17" ref="I82:N82">I35+I40+I43-I61-I62-I65-I66-I69-I70-I73-I74-I78</f>
        <v>468</v>
      </c>
      <c r="J82" s="55">
        <f t="shared" si="17"/>
        <v>684</v>
      </c>
      <c r="K82" s="55">
        <f t="shared" si="17"/>
        <v>540</v>
      </c>
      <c r="L82" s="55">
        <f t="shared" si="17"/>
        <v>468</v>
      </c>
      <c r="M82" s="55">
        <f t="shared" si="17"/>
        <v>324</v>
      </c>
      <c r="N82" s="55">
        <f t="shared" si="17"/>
        <v>252</v>
      </c>
      <c r="O82" s="62">
        <f>SUM(I82:N82)</f>
        <v>2736</v>
      </c>
      <c r="P82" s="63"/>
    </row>
    <row r="83" spans="1:16" ht="17.25" customHeight="1">
      <c r="A83" s="113"/>
      <c r="B83" s="114"/>
      <c r="C83" s="114"/>
      <c r="D83" s="115"/>
      <c r="E83" s="106"/>
      <c r="F83" s="98" t="s">
        <v>44</v>
      </c>
      <c r="G83" s="99"/>
      <c r="H83" s="100"/>
      <c r="I83" s="55">
        <f aca="true" t="shared" si="18" ref="I83:N83">I61+I65+I69+I73+I78</f>
        <v>108</v>
      </c>
      <c r="J83" s="55">
        <f t="shared" si="18"/>
        <v>180</v>
      </c>
      <c r="K83" s="55">
        <f t="shared" si="18"/>
        <v>36</v>
      </c>
      <c r="L83" s="55">
        <f t="shared" si="18"/>
        <v>144</v>
      </c>
      <c r="M83" s="55">
        <f t="shared" si="18"/>
        <v>108</v>
      </c>
      <c r="N83" s="55">
        <f t="shared" si="18"/>
        <v>0</v>
      </c>
      <c r="O83" s="62">
        <f aca="true" t="shared" si="19" ref="O83:O88">SUM(I83:N83)</f>
        <v>576</v>
      </c>
      <c r="P83" s="63"/>
    </row>
    <row r="84" spans="1:16" ht="18" customHeight="1">
      <c r="A84" s="113"/>
      <c r="B84" s="114"/>
      <c r="C84" s="114"/>
      <c r="D84" s="115"/>
      <c r="E84" s="106"/>
      <c r="F84" s="98" t="s">
        <v>45</v>
      </c>
      <c r="G84" s="99"/>
      <c r="H84" s="100"/>
      <c r="I84" s="55">
        <f aca="true" t="shared" si="20" ref="I84:N84">I62+I66+I70+I74</f>
        <v>0</v>
      </c>
      <c r="J84" s="55">
        <f t="shared" si="20"/>
        <v>0</v>
      </c>
      <c r="K84" s="55">
        <f t="shared" si="20"/>
        <v>0</v>
      </c>
      <c r="L84" s="55">
        <f t="shared" si="20"/>
        <v>216</v>
      </c>
      <c r="M84" s="55">
        <f t="shared" si="20"/>
        <v>180</v>
      </c>
      <c r="N84" s="55">
        <f t="shared" si="20"/>
        <v>216</v>
      </c>
      <c r="O84" s="62">
        <f t="shared" si="19"/>
        <v>612</v>
      </c>
      <c r="P84" s="63"/>
    </row>
    <row r="85" spans="1:16" ht="20.25" customHeight="1">
      <c r="A85" s="113"/>
      <c r="B85" s="114"/>
      <c r="C85" s="114"/>
      <c r="D85" s="115"/>
      <c r="E85" s="106"/>
      <c r="F85" s="98" t="s">
        <v>89</v>
      </c>
      <c r="G85" s="99"/>
      <c r="H85" s="100"/>
      <c r="I85" s="5"/>
      <c r="J85" s="5"/>
      <c r="K85" s="5"/>
      <c r="L85" s="5"/>
      <c r="M85" s="5"/>
      <c r="N85" s="5">
        <v>144</v>
      </c>
      <c r="O85" s="62">
        <f t="shared" si="19"/>
        <v>144</v>
      </c>
      <c r="P85" s="64"/>
    </row>
    <row r="86" spans="1:16" ht="18.75" customHeight="1">
      <c r="A86" s="113"/>
      <c r="B86" s="114"/>
      <c r="C86" s="114"/>
      <c r="D86" s="115"/>
      <c r="E86" s="106"/>
      <c r="F86" s="98" t="s">
        <v>46</v>
      </c>
      <c r="G86" s="99"/>
      <c r="H86" s="100"/>
      <c r="I86" s="34">
        <v>2</v>
      </c>
      <c r="J86" s="34">
        <v>1</v>
      </c>
      <c r="K86" s="34">
        <v>2</v>
      </c>
      <c r="L86" s="34">
        <v>2</v>
      </c>
      <c r="M86" s="34">
        <v>3</v>
      </c>
      <c r="N86" s="34">
        <v>2</v>
      </c>
      <c r="O86" s="62">
        <f t="shared" si="19"/>
        <v>12</v>
      </c>
      <c r="P86" s="64"/>
    </row>
    <row r="87" spans="1:16" ht="18" customHeight="1">
      <c r="A87" s="113"/>
      <c r="B87" s="114"/>
      <c r="C87" s="114"/>
      <c r="D87" s="115"/>
      <c r="E87" s="106"/>
      <c r="F87" s="98" t="s">
        <v>47</v>
      </c>
      <c r="G87" s="99"/>
      <c r="H87" s="100"/>
      <c r="I87" s="34">
        <v>1</v>
      </c>
      <c r="J87" s="34">
        <v>8</v>
      </c>
      <c r="K87" s="34">
        <v>3</v>
      </c>
      <c r="L87" s="34">
        <v>4</v>
      </c>
      <c r="M87" s="34">
        <v>3</v>
      </c>
      <c r="N87" s="34">
        <v>5</v>
      </c>
      <c r="O87" s="62">
        <f t="shared" si="19"/>
        <v>24</v>
      </c>
      <c r="P87" s="64"/>
    </row>
    <row r="88" spans="1:16" ht="18.75" customHeight="1">
      <c r="A88" s="116"/>
      <c r="B88" s="117"/>
      <c r="C88" s="117"/>
      <c r="D88" s="118"/>
      <c r="E88" s="107"/>
      <c r="F88" s="98" t="s">
        <v>48</v>
      </c>
      <c r="G88" s="99"/>
      <c r="H88" s="100"/>
      <c r="I88" s="34"/>
      <c r="J88" s="34"/>
      <c r="K88" s="34"/>
      <c r="L88" s="34"/>
      <c r="M88" s="34"/>
      <c r="N88" s="34"/>
      <c r="O88" s="62">
        <f t="shared" si="19"/>
        <v>0</v>
      </c>
      <c r="P88" s="64"/>
    </row>
  </sheetData>
  <sheetProtection/>
  <mergeCells count="69">
    <mergeCell ref="M19:N20"/>
    <mergeCell ref="F85:H85"/>
    <mergeCell ref="A19:A20"/>
    <mergeCell ref="B19:B20"/>
    <mergeCell ref="C19:D20"/>
    <mergeCell ref="H19:I20"/>
    <mergeCell ref="J19:K20"/>
    <mergeCell ref="H21:I21"/>
    <mergeCell ref="H22:I22"/>
    <mergeCell ref="M22:N22"/>
    <mergeCell ref="F87:H87"/>
    <mergeCell ref="F88:H88"/>
    <mergeCell ref="A82:D88"/>
    <mergeCell ref="A6:N6"/>
    <mergeCell ref="A7:N7"/>
    <mergeCell ref="A8:N8"/>
    <mergeCell ref="A9:N9"/>
    <mergeCell ref="H15:N15"/>
    <mergeCell ref="M21:N21"/>
    <mergeCell ref="H16:N16"/>
    <mergeCell ref="M23:N23"/>
    <mergeCell ref="M24:N24"/>
    <mergeCell ref="E82:E88"/>
    <mergeCell ref="F82:H82"/>
    <mergeCell ref="F83:H83"/>
    <mergeCell ref="F86:H86"/>
    <mergeCell ref="I29:J29"/>
    <mergeCell ref="D27:H27"/>
    <mergeCell ref="L32:L33"/>
    <mergeCell ref="M32:M33"/>
    <mergeCell ref="F84:H84"/>
    <mergeCell ref="C21:D21"/>
    <mergeCell ref="C22:D22"/>
    <mergeCell ref="C23:D23"/>
    <mergeCell ref="C24:D24"/>
    <mergeCell ref="D28:D33"/>
    <mergeCell ref="E28:E33"/>
    <mergeCell ref="G30:G33"/>
    <mergeCell ref="H24:I24"/>
    <mergeCell ref="E24:F24"/>
    <mergeCell ref="J23:K23"/>
    <mergeCell ref="J24:K24"/>
    <mergeCell ref="E21:F21"/>
    <mergeCell ref="A27:A33"/>
    <mergeCell ref="F28:H28"/>
    <mergeCell ref="F29:H29"/>
    <mergeCell ref="F30:F33"/>
    <mergeCell ref="H30:H33"/>
    <mergeCell ref="H23:I23"/>
    <mergeCell ref="E19:G19"/>
    <mergeCell ref="E20:F20"/>
    <mergeCell ref="B27:B33"/>
    <mergeCell ref="C27:C33"/>
    <mergeCell ref="I32:I33"/>
    <mergeCell ref="K32:K33"/>
    <mergeCell ref="J21:K21"/>
    <mergeCell ref="J32:J33"/>
    <mergeCell ref="E22:F22"/>
    <mergeCell ref="E23:F23"/>
    <mergeCell ref="L19:L20"/>
    <mergeCell ref="I31:J31"/>
    <mergeCell ref="N32:N33"/>
    <mergeCell ref="H11:N11"/>
    <mergeCell ref="K31:L31"/>
    <mergeCell ref="K29:L29"/>
    <mergeCell ref="M29:N29"/>
    <mergeCell ref="M31:N31"/>
    <mergeCell ref="I27:N28"/>
    <mergeCell ref="J22:K2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ЗМТиСТ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111-03</dc:creator>
  <cp:keywords/>
  <dc:description/>
  <cp:lastModifiedBy>User</cp:lastModifiedBy>
  <cp:lastPrinted>2015-07-11T07:02:15Z</cp:lastPrinted>
  <dcterms:created xsi:type="dcterms:W3CDTF">2015-05-18T08:12:45Z</dcterms:created>
  <dcterms:modified xsi:type="dcterms:W3CDTF">2021-02-01T09:32:10Z</dcterms:modified>
  <cp:category/>
  <cp:version/>
  <cp:contentType/>
  <cp:contentStatus/>
</cp:coreProperties>
</file>