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<sst xmlns="http://schemas.openxmlformats.org/spreadsheetml/2006/main" count="275" uniqueCount="229">
  <si>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</si>
  <si>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</si>
  <si>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</si>
  <si>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</si>
  <si>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</si>
  <si>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</si>
  <si>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</si>
  <si>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</si>
  <si>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</si>
  <si>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</si>
  <si>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</si>
  <si>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</si>
  <si>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</si>
  <si>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</si>
  <si>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</si>
  <si>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</si>
  <si>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</si>
  <si>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</si>
  <si>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</si>
  <si>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обязательная аудиторная </t>
  </si>
  <si>
    <t>в т.ч.</t>
  </si>
  <si>
    <t xml:space="preserve">всего занятий 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</si>
  <si>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</si>
  <si>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</si>
  <si>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</si>
  <si>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</si>
  <si>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</si>
  <si>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</si>
  <si>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</si>
  <si>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</si>
  <si>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 xml:space="preserve">Иностранный язык </t>
  </si>
  <si>
    <t xml:space="preserve">История </t>
  </si>
  <si>
    <t xml:space="preserve">Физическая культура </t>
  </si>
  <si>
    <t xml:space="preserve">Информатика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</si>
  <si>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</si>
  <si>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</si>
  <si>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</si>
  <si>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</si>
  <si>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</si>
  <si>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</si>
  <si>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</si>
  <si>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</si>
  <si>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</si>
  <si>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</si>
  <si>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</si>
  <si>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</si>
  <si>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</si>
  <si>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</si>
  <si>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</si>
  <si>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</si>
  <si>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</si>
  <si>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</si>
  <si>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</si>
  <si>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</si>
  <si>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</si>
  <si>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</si>
  <si>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</si>
  <si>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</si>
  <si>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</si>
  <si>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</si>
  <si>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</si>
  <si>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</si>
  <si>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</si>
  <si>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</si>
  <si>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</si>
  <si>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</si>
  <si>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</si>
  <si>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</si>
  <si>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</si>
  <si>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</si>
  <si>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</si>
  <si>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</si>
  <si>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</si>
  <si>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</si>
  <si>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</si>
  <si>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</si>
  <si>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</si>
  <si>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</si>
  <si>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</si>
  <si>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</si>
  <si>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</si>
  <si>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</si>
  <si>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</si>
  <si>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</si>
  <si>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</si>
  <si>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</si>
  <si>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</si>
  <si>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</si>
  <si>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</si>
  <si>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</si>
  <si>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</si>
  <si>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МДК.01.02</t>
  </si>
  <si>
    <t>ПДП</t>
  </si>
  <si>
    <t xml:space="preserve">Преддипломная практика </t>
  </si>
  <si>
    <t>Учебная нагрузка обучающихся (час.)</t>
  </si>
  <si>
    <t xml:space="preserve">самостоятельная учебная работа </t>
  </si>
  <si>
    <t xml:space="preserve">Математика </t>
  </si>
  <si>
    <t xml:space="preserve">Инженерная графика </t>
  </si>
  <si>
    <t xml:space="preserve">Техническая механика </t>
  </si>
  <si>
    <t>ОП.05</t>
  </si>
  <si>
    <t>ОП.06</t>
  </si>
  <si>
    <t>ОП.07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</si>
  <si>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</si>
  <si>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</si>
  <si>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 xml:space="preserve">IV курс </t>
  </si>
  <si>
    <t xml:space="preserve">4 курс </t>
  </si>
  <si>
    <t>7 сем.</t>
  </si>
  <si>
    <t>8 сем.</t>
  </si>
  <si>
    <t xml:space="preserve">Кол-во недель </t>
  </si>
  <si>
    <t>Распределение обязательной нагрузки по курсам и семестрам                                         (часов в семестр)</t>
  </si>
  <si>
    <t>Всего (по курсам)</t>
  </si>
  <si>
    <t xml:space="preserve">                                                                                     Нормативный срок обучения - 3 года 10 месяцев </t>
  </si>
  <si>
    <t xml:space="preserve">                                                                                     на базе основного общего образования </t>
  </si>
  <si>
    <t xml:space="preserve">                                                                                     Форма обучения - очная </t>
  </si>
  <si>
    <t xml:space="preserve">                                                                                     Квалификация: техник</t>
  </si>
  <si>
    <t xml:space="preserve">                                                                                     Профиль получаемого профессионального   </t>
  </si>
  <si>
    <t>О.ОО</t>
  </si>
  <si>
    <t xml:space="preserve">Общеобразовательный цикл </t>
  </si>
  <si>
    <t>ОУДБ.00</t>
  </si>
  <si>
    <t>Общеобразовательные учебные дисциплины (общие и по выбору) базовые</t>
  </si>
  <si>
    <t>Обществознание (вкл. экономику и право)</t>
  </si>
  <si>
    <t xml:space="preserve">Химия </t>
  </si>
  <si>
    <t>Биология</t>
  </si>
  <si>
    <t xml:space="preserve">География </t>
  </si>
  <si>
    <t xml:space="preserve">Экология </t>
  </si>
  <si>
    <t xml:space="preserve">Основы безопасности жизнедеятельности 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</si>
  <si>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</si>
  <si>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</si>
  <si>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</si>
  <si>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</si>
  <si>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</si>
  <si>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</si>
  <si>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</si>
  <si>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ОУДБ.09</t>
  </si>
  <si>
    <t>ОУДБ.10</t>
  </si>
  <si>
    <t>ОУДБ.11</t>
  </si>
  <si>
    <t>ОУДП.00</t>
  </si>
  <si>
    <t xml:space="preserve">Общеобразовательные учебные дисциплины (общие и по выбору) профильные </t>
  </si>
  <si>
    <t>ОУДП.01</t>
  </si>
  <si>
    <t xml:space="preserve">Математика: алгебра, начала математического анализа, геометрия </t>
  </si>
  <si>
    <t>ОУДП.02</t>
  </si>
  <si>
    <t>ОУДП.03</t>
  </si>
  <si>
    <t xml:space="preserve">Физика </t>
  </si>
  <si>
    <t>УДД.00</t>
  </si>
  <si>
    <t xml:space="preserve">Учебные дисциплины дополнительные </t>
  </si>
  <si>
    <t>УДД.01</t>
  </si>
  <si>
    <t>Общепрофессиональные дисциплины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</si>
  <si>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</si>
  <si>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-,-,-,-,-,-,-,-</t>
    </r>
  </si>
  <si>
    <t>0з/0дз/0э</t>
  </si>
  <si>
    <t xml:space="preserve">Профессиональный цикл </t>
  </si>
  <si>
    <t>Психология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</si>
  <si>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</si>
  <si>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</si>
  <si>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</si>
  <si>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</si>
  <si>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</si>
  <si>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УП.05</t>
  </si>
  <si>
    <t>ОУДБ.08</t>
  </si>
  <si>
    <t xml:space="preserve">Информационные технологии в профессиональной деятельности </t>
  </si>
  <si>
    <t>МДК.02.02</t>
  </si>
  <si>
    <t xml:space="preserve">МДК.05.01 </t>
  </si>
  <si>
    <t>ПП.05</t>
  </si>
  <si>
    <t>ПМ.06</t>
  </si>
  <si>
    <t>МДК.06.01</t>
  </si>
  <si>
    <t xml:space="preserve">МДК.06.02 </t>
  </si>
  <si>
    <t>УП.06</t>
  </si>
  <si>
    <t xml:space="preserve">по специальности 08.02.01 Строительство и эксплуатация зданий и сооружений </t>
  </si>
  <si>
    <t xml:space="preserve">Основы электротехники </t>
  </si>
  <si>
    <t>Основы геодезии</t>
  </si>
  <si>
    <t xml:space="preserve">Экономика организации </t>
  </si>
  <si>
    <t xml:space="preserve">Участие в проектировании зданий и сооружений </t>
  </si>
  <si>
    <t xml:space="preserve">Проектирование зданий и сооружений </t>
  </si>
  <si>
    <t xml:space="preserve">Проект производства работ </t>
  </si>
  <si>
    <t xml:space="preserve">Выполнение технологических процессов при строительстве, эксплуатации и реконструкции строительных объектов </t>
  </si>
  <si>
    <t xml:space="preserve">Организация технологических процессов при строительстве, эксплуатации и реконструкции строительных объектов </t>
  </si>
  <si>
    <t xml:space="preserve">Учет и контроль технологических процессов </t>
  </si>
  <si>
    <t xml:space="preserve">Организация деятельности структурных подразделений при выполнении строительно-монтажных работ, эксплуатации и реконструкции зданий и сооружений  </t>
  </si>
  <si>
    <t xml:space="preserve">Управление деятельностью структурных подразделений при выполнении строительно-монтажных работ, эксплуатации и реконструкции зданий и сооружений </t>
  </si>
  <si>
    <t xml:space="preserve">Организация видов работ при эксплуатации и реконструкции строительных объектов </t>
  </si>
  <si>
    <t xml:space="preserve">Эксплуатация зданий </t>
  </si>
  <si>
    <t>МДК.04.02</t>
  </si>
  <si>
    <t xml:space="preserve">Реконструкция зданий </t>
  </si>
  <si>
    <t xml:space="preserve">Выполнение работ по профессии 19727 Штукатур </t>
  </si>
  <si>
    <t>Русский язык и литература. Русский язык</t>
  </si>
  <si>
    <t xml:space="preserve">Русский язык и литература. Литература </t>
  </si>
  <si>
    <t xml:space="preserve">                                                                                     образования - технический 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</si>
  <si>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-,Э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</si>
  <si>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</si>
  <si>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З,</t>
    </r>
    <r>
      <rPr>
        <sz val="11"/>
        <rFont val="Calibri"/>
        <family val="2"/>
      </rPr>
      <t>ДЗ</t>
    </r>
  </si>
  <si>
    <t>0з/8дз/1э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</si>
  <si>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ДЗ,Э</t>
    </r>
  </si>
  <si>
    <t>0з/2дз/2э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</si>
  <si>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</t>
    </r>
  </si>
  <si>
    <t xml:space="preserve">Индивидуальный проект </t>
  </si>
  <si>
    <t>0з/10дз/3э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</si>
  <si>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</si>
  <si>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</si>
  <si>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</si>
  <si>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-,-,З,З,З,З,З,ДЗ</t>
    </r>
  </si>
  <si>
    <t>0з/3дз/0э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</si>
  <si>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</si>
  <si>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</si>
  <si>
    <t xml:space="preserve">Экологические основы природопользования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</si>
  <si>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</si>
  <si>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</si>
  <si>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</si>
  <si>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</si>
  <si>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-,-,-,-,-,-,ДЗ</t>
    </r>
  </si>
  <si>
    <t>ОП.08</t>
  </si>
  <si>
    <t xml:space="preserve">Правовое обеспечение профессиональной деятельности 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</si>
  <si>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</si>
  <si>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</si>
  <si>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</si>
  <si>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</si>
  <si>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</si>
  <si>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</si>
  <si>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</si>
  <si>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</si>
  <si>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</si>
  <si>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-,ДЗ*</t>
    </r>
  </si>
  <si>
    <t>0з/17дз/8э</t>
  </si>
  <si>
    <t>0з/37дз/15э</t>
  </si>
  <si>
    <t>ОП.09</t>
  </si>
  <si>
    <t>Приказом директора ГБОУ ПОО "ЗТТиЭ"</t>
  </si>
  <si>
    <t xml:space="preserve">                                                                                     Базовая подготовка</t>
  </si>
  <si>
    <t>0з/2дз/0э</t>
  </si>
  <si>
    <t>0з/22дз/12э</t>
  </si>
  <si>
    <t>0з/5дз/4э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</si>
</sst>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i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48" fillId="33" borderId="0" xfId="0" applyFont="1" applyFill="1" applyAlignment="1">
      <alignment horizontal="right"/>
    </xf>
    <xf numFmtId="0" fontId="44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/>
    </xf>
    <xf numFmtId="0" fontId="37" fillId="34" borderId="10" xfId="0" applyFont="1" applyFill="1" applyBorder="1" applyAlignment="1">
      <alignment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right"/>
    </xf>
    <xf numFmtId="0" fontId="21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20" xfId="0" applyFont="1" applyBorder="1" applyAlignment="1">
      <alignment vertical="top" wrapText="1"/>
    </xf>
    <xf numFmtId="0" fontId="44" fillId="0" borderId="21" xfId="0" applyFont="1" applyBorder="1" applyAlignment="1">
      <alignment vertical="top" wrapText="1"/>
    </xf>
    <xf numFmtId="0" fontId="44" fillId="0" borderId="22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23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44" fillId="0" borderId="24" xfId="0" applyFont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3" xfId="0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="60" zoomScaleNormal="60" zoomScalePageLayoutView="0" workbookViewId="0" topLeftCell="C84">
      <selection activeCell="Q105" sqref="Q105:R113"/>
    </sheetView>
  </sheetViews>
  <sheetFormatPr defaultColWidth="9.140625" defaultRowHeight="15"/>
  <cols>
    <col min="1" max="1" width="12.8515625" style="0" customWidth="1"/>
    <col min="2" max="2" width="77.8515625" style="0" customWidth="1"/>
    <col min="3" max="3" width="14.8515625" style="0" customWidth="1"/>
    <col min="4" max="4" width="8.7109375" style="47" customWidth="1"/>
    <col min="5" max="5" width="7.8515625" style="0" customWidth="1"/>
    <col min="6" max="6" width="10.421875" style="47" customWidth="1"/>
    <col min="7" max="7" width="17.00390625" style="14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0.140625" style="0" customWidth="1"/>
    <col min="16" max="16" width="14.57421875" style="0" customWidth="1"/>
  </cols>
  <sheetData>
    <row r="1" spans="1:16" ht="15">
      <c r="A1" s="47"/>
      <c r="B1" s="47"/>
      <c r="C1" s="47"/>
      <c r="E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">
      <c r="A2" s="48"/>
      <c r="B2" s="47"/>
      <c r="C2" s="47"/>
      <c r="E2" s="47"/>
      <c r="G2" s="47"/>
      <c r="H2" s="47"/>
      <c r="I2" s="47"/>
      <c r="J2" s="47"/>
      <c r="K2" s="47"/>
      <c r="L2" s="47"/>
      <c r="M2" s="47"/>
      <c r="N2" s="47" t="s">
        <v>0</v>
      </c>
      <c r="O2" s="47"/>
      <c r="P2" s="47"/>
    </row>
    <row r="3" spans="1:16" ht="15">
      <c r="A3" s="47"/>
      <c r="B3" s="47"/>
      <c r="C3" s="47"/>
      <c r="E3" s="47"/>
      <c r="G3" s="47"/>
      <c r="H3" s="47"/>
      <c r="I3" s="47"/>
      <c r="J3" s="47"/>
      <c r="K3" s="47"/>
      <c r="L3" s="47"/>
      <c r="M3" s="47"/>
      <c r="N3" s="47" t="s">
        <v>224</v>
      </c>
      <c r="O3" s="47"/>
      <c r="P3" s="47"/>
    </row>
    <row r="4" spans="1:16" ht="15">
      <c r="A4" s="47"/>
      <c r="B4" s="47"/>
      <c r="C4" s="47"/>
      <c r="E4" s="47"/>
      <c r="G4" s="47"/>
      <c r="H4" s="47"/>
      <c r="I4" s="47"/>
      <c r="J4" s="47"/>
      <c r="K4" s="47"/>
      <c r="L4" s="47"/>
      <c r="M4" s="47"/>
      <c r="N4" s="47" t="s">
        <v>1</v>
      </c>
      <c r="O4" s="47"/>
      <c r="P4" s="47"/>
    </row>
    <row r="5" spans="1:16" ht="15">
      <c r="A5" s="47"/>
      <c r="B5" s="47"/>
      <c r="C5" s="47"/>
      <c r="E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5">
      <c r="A6" s="141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P6" s="143"/>
    </row>
    <row r="7" spans="1:16" ht="15">
      <c r="A7" s="142" t="s">
        <v>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P7" s="143"/>
    </row>
    <row r="8" spans="1:16" ht="15">
      <c r="A8" s="144" t="s">
        <v>53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3"/>
      <c r="P8" s="143"/>
    </row>
    <row r="9" spans="1:16" ht="15">
      <c r="A9" s="144" t="s">
        <v>167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3"/>
      <c r="P9" s="143"/>
    </row>
    <row r="10" spans="1:16" ht="15">
      <c r="A10" s="47"/>
      <c r="B10" s="47"/>
      <c r="C10" s="47"/>
      <c r="E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21" customHeight="1">
      <c r="A11" s="47"/>
      <c r="B11" s="47"/>
      <c r="C11" s="47"/>
      <c r="E11" s="47"/>
      <c r="G11" s="47"/>
      <c r="H11" s="145" t="s">
        <v>114</v>
      </c>
      <c r="I11" s="145"/>
      <c r="J11" s="145"/>
      <c r="K11" s="145"/>
      <c r="L11" s="145"/>
      <c r="M11" s="145"/>
      <c r="N11" s="145"/>
      <c r="O11" s="143"/>
      <c r="P11" s="143"/>
    </row>
    <row r="12" spans="1:16" ht="15">
      <c r="A12" s="47"/>
      <c r="B12" s="47"/>
      <c r="C12" s="47"/>
      <c r="E12" s="47"/>
      <c r="G12" s="47"/>
      <c r="H12" s="143" t="s">
        <v>113</v>
      </c>
      <c r="I12" s="143"/>
      <c r="J12" s="143"/>
      <c r="K12" s="143"/>
      <c r="L12" s="143"/>
      <c r="M12" s="143"/>
      <c r="N12" s="143"/>
      <c r="O12" s="143"/>
      <c r="P12" s="143"/>
    </row>
    <row r="13" spans="1:16" ht="15">
      <c r="A13" s="47"/>
      <c r="B13" s="47"/>
      <c r="C13" s="47"/>
      <c r="E13" s="47"/>
      <c r="G13" s="47"/>
      <c r="H13" s="143" t="s">
        <v>111</v>
      </c>
      <c r="I13" s="143"/>
      <c r="J13" s="143"/>
      <c r="K13" s="143"/>
      <c r="L13" s="143"/>
      <c r="M13" s="143"/>
      <c r="N13" s="143"/>
      <c r="O13" s="143"/>
      <c r="P13" s="143"/>
    </row>
    <row r="14" spans="1:16" ht="15">
      <c r="A14" s="47"/>
      <c r="B14" s="47"/>
      <c r="C14" s="47"/>
      <c r="E14" s="47"/>
      <c r="G14" s="47"/>
      <c r="H14" s="143" t="s">
        <v>112</v>
      </c>
      <c r="I14" s="143"/>
      <c r="J14" s="143"/>
      <c r="K14" s="143"/>
      <c r="L14" s="143"/>
      <c r="M14" s="143"/>
      <c r="N14" s="143"/>
      <c r="O14" s="143"/>
      <c r="P14" s="143"/>
    </row>
    <row r="15" spans="1:16" ht="15" customHeight="1">
      <c r="A15" s="47"/>
      <c r="B15" s="47"/>
      <c r="C15" s="47"/>
      <c r="E15" s="47"/>
      <c r="G15" s="47"/>
      <c r="H15" s="145" t="s">
        <v>115</v>
      </c>
      <c r="I15" s="145"/>
      <c r="J15" s="145"/>
      <c r="K15" s="145"/>
      <c r="L15" s="145"/>
      <c r="M15" s="145"/>
      <c r="N15" s="145"/>
      <c r="O15" s="143"/>
      <c r="P15" s="143"/>
    </row>
    <row r="16" spans="1:16" ht="15">
      <c r="A16" s="47"/>
      <c r="B16" s="47"/>
      <c r="C16" s="47"/>
      <c r="E16" s="47"/>
      <c r="G16" s="47"/>
      <c r="H16" s="143" t="s">
        <v>186</v>
      </c>
      <c r="I16" s="143"/>
      <c r="J16" s="143"/>
      <c r="K16" s="143"/>
      <c r="L16" s="143"/>
      <c r="M16" s="143"/>
      <c r="N16" s="143"/>
      <c r="O16" s="143"/>
      <c r="P16" s="143"/>
    </row>
    <row r="17" spans="1:16" ht="15">
      <c r="A17" s="47"/>
      <c r="B17" s="47"/>
      <c r="C17" s="47"/>
      <c r="E17" s="47"/>
      <c r="G17" s="47"/>
      <c r="H17" s="152" t="s">
        <v>225</v>
      </c>
      <c r="I17" s="152"/>
      <c r="J17" s="152"/>
      <c r="K17" s="152"/>
      <c r="L17" s="152"/>
      <c r="M17" s="152"/>
      <c r="N17" s="152"/>
      <c r="O17" s="152"/>
      <c r="P17" s="152"/>
    </row>
    <row r="18" spans="1:16" ht="15">
      <c r="A18" s="49" t="s">
        <v>4</v>
      </c>
      <c r="B18" s="47"/>
      <c r="C18" s="47"/>
      <c r="E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s="2" customFormat="1" ht="48" customHeight="1">
      <c r="A19" s="147" t="s">
        <v>5</v>
      </c>
      <c r="B19" s="94" t="s">
        <v>10</v>
      </c>
      <c r="C19" s="155" t="s">
        <v>11</v>
      </c>
      <c r="D19" s="156"/>
      <c r="E19" s="100" t="s">
        <v>55</v>
      </c>
      <c r="F19" s="118"/>
      <c r="G19" s="101"/>
      <c r="H19" s="155" t="s">
        <v>12</v>
      </c>
      <c r="I19" s="156"/>
      <c r="J19" s="155" t="s">
        <v>13</v>
      </c>
      <c r="K19" s="160"/>
      <c r="L19" s="150" t="s">
        <v>29</v>
      </c>
      <c r="M19" s="119" t="s">
        <v>110</v>
      </c>
      <c r="N19" s="119"/>
      <c r="O19" s="151"/>
      <c r="P19" s="151"/>
    </row>
    <row r="20" spans="1:16" s="2" customFormat="1" ht="48" customHeight="1">
      <c r="A20" s="148"/>
      <c r="B20" s="96"/>
      <c r="C20" s="102"/>
      <c r="D20" s="103"/>
      <c r="E20" s="100" t="s">
        <v>56</v>
      </c>
      <c r="F20" s="101"/>
      <c r="G20" s="15" t="s">
        <v>57</v>
      </c>
      <c r="H20" s="102"/>
      <c r="I20" s="103"/>
      <c r="J20" s="161"/>
      <c r="K20" s="162"/>
      <c r="L20" s="113"/>
      <c r="M20" s="119"/>
      <c r="N20" s="119"/>
      <c r="O20" s="151"/>
      <c r="P20" s="151"/>
    </row>
    <row r="21" spans="1:16" ht="15">
      <c r="A21" s="10" t="s">
        <v>6</v>
      </c>
      <c r="B21" s="23">
        <v>39</v>
      </c>
      <c r="C21" s="98">
        <v>0</v>
      </c>
      <c r="D21" s="99"/>
      <c r="E21" s="98">
        <v>0</v>
      </c>
      <c r="F21" s="99"/>
      <c r="G21" s="46">
        <v>0</v>
      </c>
      <c r="H21" s="98">
        <v>2</v>
      </c>
      <c r="I21" s="99"/>
      <c r="J21" s="98">
        <v>0</v>
      </c>
      <c r="K21" s="99"/>
      <c r="L21" s="23">
        <v>11</v>
      </c>
      <c r="M21" s="149">
        <f>B21+C21+E21+G21+H21+J21+L21</f>
        <v>52</v>
      </c>
      <c r="N21" s="149"/>
      <c r="O21" s="140"/>
      <c r="P21" s="140"/>
    </row>
    <row r="22" spans="1:16" ht="15">
      <c r="A22" s="10" t="s">
        <v>7</v>
      </c>
      <c r="B22" s="23">
        <v>34</v>
      </c>
      <c r="C22" s="98">
        <v>5</v>
      </c>
      <c r="D22" s="99"/>
      <c r="E22" s="98">
        <v>1</v>
      </c>
      <c r="F22" s="99"/>
      <c r="G22" s="46">
        <v>0</v>
      </c>
      <c r="H22" s="98">
        <v>2</v>
      </c>
      <c r="I22" s="99"/>
      <c r="J22" s="98">
        <v>0</v>
      </c>
      <c r="K22" s="99"/>
      <c r="L22" s="23">
        <v>10</v>
      </c>
      <c r="M22" s="149">
        <f>B22+C22+E22+G22+H22+J22+L22</f>
        <v>52</v>
      </c>
      <c r="N22" s="149"/>
      <c r="O22" s="140"/>
      <c r="P22" s="140"/>
    </row>
    <row r="23" spans="1:16" ht="15">
      <c r="A23" s="10" t="s">
        <v>8</v>
      </c>
      <c r="B23" s="23">
        <v>25</v>
      </c>
      <c r="C23" s="98">
        <v>4</v>
      </c>
      <c r="D23" s="99"/>
      <c r="E23" s="98">
        <v>10</v>
      </c>
      <c r="F23" s="99"/>
      <c r="G23" s="46">
        <v>0</v>
      </c>
      <c r="H23" s="98">
        <v>2</v>
      </c>
      <c r="I23" s="99"/>
      <c r="J23" s="98">
        <v>0</v>
      </c>
      <c r="K23" s="99"/>
      <c r="L23" s="23">
        <v>11</v>
      </c>
      <c r="M23" s="149">
        <f>B23+C23+E23+G23+H23+J23+L23</f>
        <v>52</v>
      </c>
      <c r="N23" s="149"/>
      <c r="O23" s="140"/>
      <c r="P23" s="140"/>
    </row>
    <row r="24" spans="1:16" ht="15">
      <c r="A24" s="19" t="s">
        <v>104</v>
      </c>
      <c r="B24" s="23">
        <v>15</v>
      </c>
      <c r="C24" s="98">
        <v>5</v>
      </c>
      <c r="D24" s="99"/>
      <c r="E24" s="98">
        <v>9</v>
      </c>
      <c r="F24" s="99"/>
      <c r="G24" s="46">
        <v>4</v>
      </c>
      <c r="H24" s="98">
        <v>2</v>
      </c>
      <c r="I24" s="99"/>
      <c r="J24" s="98">
        <v>6</v>
      </c>
      <c r="K24" s="99"/>
      <c r="L24" s="23">
        <v>2</v>
      </c>
      <c r="M24" s="149">
        <f>B24+C24+E24+G24+H24+J24+L24</f>
        <v>43</v>
      </c>
      <c r="N24" s="149"/>
      <c r="O24" s="140"/>
      <c r="P24" s="140"/>
    </row>
    <row r="25" spans="1:16" s="49" customFormat="1" ht="15">
      <c r="A25" s="51" t="s">
        <v>9</v>
      </c>
      <c r="B25" s="52">
        <f>B21+B22+B23+B24</f>
        <v>113</v>
      </c>
      <c r="C25" s="104">
        <f>C21+C22+C23+C24</f>
        <v>14</v>
      </c>
      <c r="D25" s="105"/>
      <c r="E25" s="104">
        <f>E21+E22+E23+E24</f>
        <v>20</v>
      </c>
      <c r="F25" s="105"/>
      <c r="G25" s="53">
        <f>G21+G22+G23+G24</f>
        <v>4</v>
      </c>
      <c r="H25" s="104">
        <v>8</v>
      </c>
      <c r="I25" s="105"/>
      <c r="J25" s="104">
        <f>J21+J22+J23+J24</f>
        <v>6</v>
      </c>
      <c r="K25" s="105"/>
      <c r="L25" s="52">
        <f>L21+L22+L23+L24</f>
        <v>34</v>
      </c>
      <c r="M25" s="139">
        <f>B25+C25+E25+G25+H25+J25+L25</f>
        <v>199</v>
      </c>
      <c r="N25" s="139"/>
      <c r="O25" s="140"/>
      <c r="P25" s="140"/>
    </row>
    <row r="26" spans="2:3" ht="15">
      <c r="B26" s="4"/>
      <c r="C26" s="4"/>
    </row>
    <row r="27" ht="15">
      <c r="A27" s="1" t="s">
        <v>14</v>
      </c>
    </row>
    <row r="28" spans="1:16" ht="50.25" customHeight="1">
      <c r="A28" s="146" t="s">
        <v>15</v>
      </c>
      <c r="B28" s="94" t="s">
        <v>16</v>
      </c>
      <c r="C28" s="97" t="s">
        <v>17</v>
      </c>
      <c r="D28" s="109" t="s">
        <v>94</v>
      </c>
      <c r="E28" s="110"/>
      <c r="F28" s="110"/>
      <c r="G28" s="110"/>
      <c r="H28" s="111"/>
      <c r="I28" s="119" t="s">
        <v>109</v>
      </c>
      <c r="J28" s="120"/>
      <c r="K28" s="120"/>
      <c r="L28" s="120"/>
      <c r="M28" s="120"/>
      <c r="N28" s="120"/>
      <c r="O28" s="121"/>
      <c r="P28" s="121"/>
    </row>
    <row r="29" spans="1:16" ht="38.25" customHeight="1">
      <c r="A29" s="112"/>
      <c r="B29" s="95"/>
      <c r="C29" s="95"/>
      <c r="D29" s="106" t="s">
        <v>18</v>
      </c>
      <c r="E29" s="97" t="s">
        <v>95</v>
      </c>
      <c r="F29" s="100" t="s">
        <v>19</v>
      </c>
      <c r="G29" s="118"/>
      <c r="H29" s="101"/>
      <c r="I29" s="119"/>
      <c r="J29" s="120"/>
      <c r="K29" s="120"/>
      <c r="L29" s="120"/>
      <c r="M29" s="120"/>
      <c r="N29" s="120"/>
      <c r="O29" s="121"/>
      <c r="P29" s="121"/>
    </row>
    <row r="30" spans="1:16" ht="15">
      <c r="A30" s="112"/>
      <c r="B30" s="95"/>
      <c r="C30" s="95"/>
      <c r="D30" s="107"/>
      <c r="E30" s="112"/>
      <c r="F30" s="109" t="s">
        <v>20</v>
      </c>
      <c r="G30" s="110"/>
      <c r="H30" s="111"/>
      <c r="I30" s="102" t="s">
        <v>22</v>
      </c>
      <c r="J30" s="103"/>
      <c r="K30" s="102" t="s">
        <v>26</v>
      </c>
      <c r="L30" s="103"/>
      <c r="M30" s="102" t="s">
        <v>27</v>
      </c>
      <c r="N30" s="103"/>
      <c r="O30" s="119" t="s">
        <v>105</v>
      </c>
      <c r="P30" s="119"/>
    </row>
    <row r="31" spans="1:16" ht="15">
      <c r="A31" s="112"/>
      <c r="B31" s="95"/>
      <c r="C31" s="95"/>
      <c r="D31" s="107"/>
      <c r="E31" s="112"/>
      <c r="F31" s="157" t="s">
        <v>21</v>
      </c>
      <c r="G31" s="114" t="s">
        <v>54</v>
      </c>
      <c r="H31" s="94" t="s">
        <v>88</v>
      </c>
      <c r="I31" s="3" t="s">
        <v>23</v>
      </c>
      <c r="J31" s="3" t="s">
        <v>24</v>
      </c>
      <c r="K31" s="3" t="s">
        <v>49</v>
      </c>
      <c r="L31" s="3" t="s">
        <v>50</v>
      </c>
      <c r="M31" s="3" t="s">
        <v>51</v>
      </c>
      <c r="N31" s="3" t="s">
        <v>52</v>
      </c>
      <c r="O31" s="20" t="s">
        <v>106</v>
      </c>
      <c r="P31" s="20" t="s">
        <v>107</v>
      </c>
    </row>
    <row r="32" spans="1:16" ht="34.5" customHeight="1">
      <c r="A32" s="112"/>
      <c r="B32" s="95"/>
      <c r="C32" s="95"/>
      <c r="D32" s="107"/>
      <c r="E32" s="112"/>
      <c r="F32" s="158"/>
      <c r="G32" s="115"/>
      <c r="H32" s="112"/>
      <c r="I32" s="100" t="s">
        <v>25</v>
      </c>
      <c r="J32" s="101"/>
      <c r="K32" s="100" t="s">
        <v>25</v>
      </c>
      <c r="L32" s="101"/>
      <c r="M32" s="100" t="s">
        <v>25</v>
      </c>
      <c r="N32" s="101"/>
      <c r="O32" s="138" t="s">
        <v>108</v>
      </c>
      <c r="P32" s="138"/>
    </row>
    <row r="33" spans="1:16" ht="15">
      <c r="A33" s="112"/>
      <c r="B33" s="95"/>
      <c r="C33" s="95"/>
      <c r="D33" s="107"/>
      <c r="E33" s="112"/>
      <c r="F33" s="158"/>
      <c r="G33" s="115"/>
      <c r="H33" s="112"/>
      <c r="I33" s="94">
        <v>17</v>
      </c>
      <c r="J33" s="94">
        <v>22</v>
      </c>
      <c r="K33" s="94">
        <v>16</v>
      </c>
      <c r="L33" s="122">
        <v>24</v>
      </c>
      <c r="M33" s="94">
        <v>16</v>
      </c>
      <c r="N33" s="94">
        <v>23</v>
      </c>
      <c r="O33" s="138">
        <v>16</v>
      </c>
      <c r="P33" s="138">
        <v>13</v>
      </c>
    </row>
    <row r="34" spans="1:16" ht="58.5" customHeight="1">
      <c r="A34" s="113"/>
      <c r="B34" s="96"/>
      <c r="C34" s="96"/>
      <c r="D34" s="108"/>
      <c r="E34" s="113"/>
      <c r="F34" s="159"/>
      <c r="G34" s="116"/>
      <c r="H34" s="113"/>
      <c r="I34" s="117"/>
      <c r="J34" s="117"/>
      <c r="K34" s="117"/>
      <c r="L34" s="123"/>
      <c r="M34" s="117"/>
      <c r="N34" s="117"/>
      <c r="O34" s="138"/>
      <c r="P34" s="138"/>
    </row>
    <row r="35" spans="1:16" s="28" customFormat="1" ht="15">
      <c r="A35" s="26"/>
      <c r="B35" s="26" t="s">
        <v>28</v>
      </c>
      <c r="C35" s="26"/>
      <c r="D35" s="55"/>
      <c r="E35" s="27"/>
      <c r="F35" s="50"/>
      <c r="G35" s="22"/>
      <c r="H35" s="26"/>
      <c r="I35" s="27">
        <v>36</v>
      </c>
      <c r="J35" s="27">
        <v>36</v>
      </c>
      <c r="K35" s="27">
        <v>36</v>
      </c>
      <c r="L35" s="27">
        <v>36</v>
      </c>
      <c r="M35" s="27">
        <v>36</v>
      </c>
      <c r="N35" s="27">
        <v>36</v>
      </c>
      <c r="O35" s="27">
        <v>36</v>
      </c>
      <c r="P35" s="27">
        <v>36</v>
      </c>
    </row>
    <row r="36" spans="1:16" s="56" customFormat="1" ht="15">
      <c r="A36" s="52" t="s">
        <v>116</v>
      </c>
      <c r="B36" s="59" t="s">
        <v>117</v>
      </c>
      <c r="C36" s="60" t="s">
        <v>195</v>
      </c>
      <c r="D36" s="52">
        <f>D37+D49+D53+D55</f>
        <v>2106</v>
      </c>
      <c r="E36" s="52">
        <f aca="true" t="shared" si="0" ref="E36:P36">E37+E49+E53+E55</f>
        <v>702</v>
      </c>
      <c r="F36" s="52">
        <f t="shared" si="0"/>
        <v>1404</v>
      </c>
      <c r="G36" s="52">
        <f t="shared" si="0"/>
        <v>492</v>
      </c>
      <c r="H36" s="52">
        <f t="shared" si="0"/>
        <v>0</v>
      </c>
      <c r="I36" s="52">
        <f t="shared" si="0"/>
        <v>612</v>
      </c>
      <c r="J36" s="52">
        <f t="shared" si="0"/>
        <v>792</v>
      </c>
      <c r="K36" s="52">
        <f t="shared" si="0"/>
        <v>0</v>
      </c>
      <c r="L36" s="52">
        <f t="shared" si="0"/>
        <v>0</v>
      </c>
      <c r="M36" s="52">
        <f t="shared" si="0"/>
        <v>0</v>
      </c>
      <c r="N36" s="52">
        <f t="shared" si="0"/>
        <v>0</v>
      </c>
      <c r="O36" s="52">
        <f t="shared" si="0"/>
        <v>0</v>
      </c>
      <c r="P36" s="52">
        <f t="shared" si="0"/>
        <v>0</v>
      </c>
    </row>
    <row r="37" spans="1:16" s="58" customFormat="1" ht="15">
      <c r="A37" s="61" t="s">
        <v>118</v>
      </c>
      <c r="B37" s="62" t="s">
        <v>119</v>
      </c>
      <c r="C37" s="63" t="s">
        <v>190</v>
      </c>
      <c r="D37" s="64">
        <f>D38+D39+D40+D41+D42+D43+D44+D45+D46+D47+D48</f>
        <v>1330</v>
      </c>
      <c r="E37" s="64">
        <f aca="true" t="shared" si="1" ref="E37:P37">E38+E39+E40+E41+E42+E43+E44+E45+E46+E47+E48</f>
        <v>420</v>
      </c>
      <c r="F37" s="64">
        <f t="shared" si="1"/>
        <v>910</v>
      </c>
      <c r="G37" s="64">
        <f t="shared" si="1"/>
        <v>318</v>
      </c>
      <c r="H37" s="64">
        <f t="shared" si="1"/>
        <v>0</v>
      </c>
      <c r="I37" s="64">
        <f t="shared" si="1"/>
        <v>425</v>
      </c>
      <c r="J37" s="64">
        <f t="shared" si="1"/>
        <v>485</v>
      </c>
      <c r="K37" s="64">
        <f t="shared" si="1"/>
        <v>0</v>
      </c>
      <c r="L37" s="64">
        <f t="shared" si="1"/>
        <v>0</v>
      </c>
      <c r="M37" s="64">
        <f t="shared" si="1"/>
        <v>0</v>
      </c>
      <c r="N37" s="64">
        <f t="shared" si="1"/>
        <v>0</v>
      </c>
      <c r="O37" s="64">
        <f t="shared" si="1"/>
        <v>0</v>
      </c>
      <c r="P37" s="64">
        <f t="shared" si="1"/>
        <v>0</v>
      </c>
    </row>
    <row r="38" spans="1:16" s="28" customFormat="1" ht="15">
      <c r="A38" s="29" t="s">
        <v>126</v>
      </c>
      <c r="B38" s="30" t="s">
        <v>184</v>
      </c>
      <c r="C38" s="44" t="s">
        <v>187</v>
      </c>
      <c r="D38" s="64">
        <f>E38+F38</f>
        <v>114</v>
      </c>
      <c r="E38" s="29">
        <v>36</v>
      </c>
      <c r="F38" s="64">
        <f>I38+J38+K38+L38+M38+N38+O38+P38</f>
        <v>78</v>
      </c>
      <c r="G38" s="29">
        <v>6</v>
      </c>
      <c r="H38" s="29"/>
      <c r="I38" s="29">
        <v>34</v>
      </c>
      <c r="J38" s="29">
        <v>44</v>
      </c>
      <c r="K38" s="29"/>
      <c r="L38" s="29"/>
      <c r="M38" s="29"/>
      <c r="N38" s="29"/>
      <c r="O38" s="29"/>
      <c r="P38" s="29"/>
    </row>
    <row r="39" spans="1:16" s="28" customFormat="1" ht="15">
      <c r="A39" s="29" t="s">
        <v>127</v>
      </c>
      <c r="B39" s="30" t="s">
        <v>185</v>
      </c>
      <c r="C39" s="44" t="s">
        <v>188</v>
      </c>
      <c r="D39" s="64">
        <f aca="true" t="shared" si="2" ref="D39:D48">E39+F39</f>
        <v>171</v>
      </c>
      <c r="E39" s="29">
        <v>54</v>
      </c>
      <c r="F39" s="64">
        <f aca="true" t="shared" si="3" ref="F39:F48">I39+J39+K39+L39+M39+N39+O39+P39</f>
        <v>117</v>
      </c>
      <c r="G39" s="29">
        <v>10</v>
      </c>
      <c r="H39" s="29"/>
      <c r="I39" s="29">
        <v>51</v>
      </c>
      <c r="J39" s="29">
        <v>66</v>
      </c>
      <c r="K39" s="29"/>
      <c r="L39" s="29"/>
      <c r="M39" s="29"/>
      <c r="N39" s="29"/>
      <c r="O39" s="29"/>
      <c r="P39" s="29"/>
    </row>
    <row r="40" spans="1:16" s="28" customFormat="1" ht="15">
      <c r="A40" s="29" t="s">
        <v>128</v>
      </c>
      <c r="B40" s="30" t="s">
        <v>30</v>
      </c>
      <c r="C40" s="44" t="s">
        <v>188</v>
      </c>
      <c r="D40" s="64">
        <f t="shared" si="2"/>
        <v>171</v>
      </c>
      <c r="E40" s="29">
        <v>54</v>
      </c>
      <c r="F40" s="64">
        <f t="shared" si="3"/>
        <v>117</v>
      </c>
      <c r="G40" s="29">
        <v>117</v>
      </c>
      <c r="H40" s="29"/>
      <c r="I40" s="29">
        <v>51</v>
      </c>
      <c r="J40" s="29">
        <v>66</v>
      </c>
      <c r="K40" s="29"/>
      <c r="L40" s="29"/>
      <c r="M40" s="29"/>
      <c r="N40" s="29"/>
      <c r="O40" s="29"/>
      <c r="P40" s="29"/>
    </row>
    <row r="41" spans="1:16" s="28" customFormat="1" ht="15">
      <c r="A41" s="29" t="s">
        <v>129</v>
      </c>
      <c r="B41" s="30" t="s">
        <v>31</v>
      </c>
      <c r="C41" s="44" t="s">
        <v>188</v>
      </c>
      <c r="D41" s="64">
        <f t="shared" si="2"/>
        <v>171</v>
      </c>
      <c r="E41" s="29">
        <v>54</v>
      </c>
      <c r="F41" s="64">
        <f t="shared" si="3"/>
        <v>117</v>
      </c>
      <c r="G41" s="29">
        <v>12</v>
      </c>
      <c r="H41" s="29"/>
      <c r="I41" s="29">
        <v>51</v>
      </c>
      <c r="J41" s="29">
        <v>66</v>
      </c>
      <c r="K41" s="29"/>
      <c r="L41" s="29"/>
      <c r="M41" s="29"/>
      <c r="N41" s="29"/>
      <c r="O41" s="29"/>
      <c r="P41" s="29"/>
    </row>
    <row r="42" spans="1:16" s="28" customFormat="1" ht="15">
      <c r="A42" s="29" t="s">
        <v>130</v>
      </c>
      <c r="B42" s="30" t="s">
        <v>120</v>
      </c>
      <c r="C42" s="44" t="s">
        <v>188</v>
      </c>
      <c r="D42" s="64">
        <f t="shared" si="2"/>
        <v>158</v>
      </c>
      <c r="E42" s="29">
        <v>50</v>
      </c>
      <c r="F42" s="64">
        <f t="shared" si="3"/>
        <v>108</v>
      </c>
      <c r="G42" s="29">
        <v>12</v>
      </c>
      <c r="H42" s="29"/>
      <c r="I42" s="29">
        <v>51</v>
      </c>
      <c r="J42" s="29">
        <v>57</v>
      </c>
      <c r="K42" s="29"/>
      <c r="L42" s="29"/>
      <c r="M42" s="29"/>
      <c r="N42" s="29"/>
      <c r="O42" s="29"/>
      <c r="P42" s="29"/>
    </row>
    <row r="43" spans="1:16" s="28" customFormat="1" ht="15">
      <c r="A43" s="29" t="s">
        <v>131</v>
      </c>
      <c r="B43" s="30" t="s">
        <v>121</v>
      </c>
      <c r="C43" s="44" t="s">
        <v>188</v>
      </c>
      <c r="D43" s="64">
        <f t="shared" si="2"/>
        <v>114</v>
      </c>
      <c r="E43" s="29">
        <v>36</v>
      </c>
      <c r="F43" s="64">
        <f t="shared" si="3"/>
        <v>78</v>
      </c>
      <c r="G43" s="29">
        <v>12</v>
      </c>
      <c r="H43" s="29"/>
      <c r="I43" s="29">
        <v>34</v>
      </c>
      <c r="J43" s="29">
        <v>44</v>
      </c>
      <c r="K43" s="29"/>
      <c r="L43" s="29"/>
      <c r="M43" s="29"/>
      <c r="N43" s="29"/>
      <c r="O43" s="29"/>
      <c r="P43" s="29"/>
    </row>
    <row r="44" spans="1:16" s="28" customFormat="1" ht="15">
      <c r="A44" s="29" t="s">
        <v>132</v>
      </c>
      <c r="B44" s="30" t="s">
        <v>122</v>
      </c>
      <c r="C44" s="44" t="s">
        <v>188</v>
      </c>
      <c r="D44" s="64">
        <f t="shared" si="2"/>
        <v>52</v>
      </c>
      <c r="E44" s="29">
        <v>16</v>
      </c>
      <c r="F44" s="64">
        <f t="shared" si="3"/>
        <v>36</v>
      </c>
      <c r="G44" s="29">
        <v>4</v>
      </c>
      <c r="H44" s="29"/>
      <c r="I44" s="29">
        <v>17</v>
      </c>
      <c r="J44" s="29">
        <v>19</v>
      </c>
      <c r="K44" s="29"/>
      <c r="L44" s="29"/>
      <c r="M44" s="29"/>
      <c r="N44" s="29"/>
      <c r="O44" s="29"/>
      <c r="P44" s="29"/>
    </row>
    <row r="45" spans="1:16" s="28" customFormat="1" ht="15">
      <c r="A45" s="29" t="s">
        <v>158</v>
      </c>
      <c r="B45" s="30" t="s">
        <v>123</v>
      </c>
      <c r="C45" s="153" t="s">
        <v>220</v>
      </c>
      <c r="D45" s="64">
        <f t="shared" si="2"/>
        <v>52</v>
      </c>
      <c r="E45" s="29">
        <v>16</v>
      </c>
      <c r="F45" s="64">
        <f t="shared" si="3"/>
        <v>36</v>
      </c>
      <c r="G45" s="29">
        <v>6</v>
      </c>
      <c r="H45" s="29"/>
      <c r="I45" s="29">
        <v>17</v>
      </c>
      <c r="J45" s="29">
        <v>19</v>
      </c>
      <c r="K45" s="29"/>
      <c r="L45" s="29"/>
      <c r="M45" s="29"/>
      <c r="N45" s="29"/>
      <c r="O45" s="29"/>
      <c r="P45" s="29"/>
    </row>
    <row r="46" spans="1:16" s="28" customFormat="1" ht="15">
      <c r="A46" s="29" t="s">
        <v>133</v>
      </c>
      <c r="B46" s="30" t="s">
        <v>124</v>
      </c>
      <c r="C46" s="154"/>
      <c r="D46" s="64">
        <f t="shared" si="2"/>
        <v>52</v>
      </c>
      <c r="E46" s="29">
        <v>16</v>
      </c>
      <c r="F46" s="64">
        <f t="shared" si="3"/>
        <v>36</v>
      </c>
      <c r="G46" s="29">
        <v>4</v>
      </c>
      <c r="H46" s="29"/>
      <c r="I46" s="29">
        <v>17</v>
      </c>
      <c r="J46" s="29">
        <v>19</v>
      </c>
      <c r="K46" s="29"/>
      <c r="L46" s="29"/>
      <c r="M46" s="29"/>
      <c r="N46" s="29"/>
      <c r="O46" s="29"/>
      <c r="P46" s="29"/>
    </row>
    <row r="47" spans="1:16" s="31" customFormat="1" ht="15">
      <c r="A47" s="29" t="s">
        <v>134</v>
      </c>
      <c r="B47" s="30" t="s">
        <v>32</v>
      </c>
      <c r="C47" s="41" t="s">
        <v>189</v>
      </c>
      <c r="D47" s="64">
        <f t="shared" si="2"/>
        <v>173</v>
      </c>
      <c r="E47" s="29">
        <v>56</v>
      </c>
      <c r="F47" s="64">
        <f t="shared" si="3"/>
        <v>117</v>
      </c>
      <c r="G47" s="29">
        <v>115</v>
      </c>
      <c r="H47" s="17"/>
      <c r="I47" s="29">
        <v>51</v>
      </c>
      <c r="J47" s="29">
        <v>66</v>
      </c>
      <c r="K47" s="17"/>
      <c r="L47" s="17"/>
      <c r="M47" s="17"/>
      <c r="N47" s="17"/>
      <c r="O47" s="17"/>
      <c r="P47" s="17"/>
    </row>
    <row r="48" spans="1:16" s="31" customFormat="1" ht="15">
      <c r="A48" s="29" t="s">
        <v>135</v>
      </c>
      <c r="B48" s="30" t="s">
        <v>125</v>
      </c>
      <c r="C48" s="44" t="s">
        <v>188</v>
      </c>
      <c r="D48" s="64">
        <f t="shared" si="2"/>
        <v>102</v>
      </c>
      <c r="E48" s="29">
        <v>32</v>
      </c>
      <c r="F48" s="64">
        <f t="shared" si="3"/>
        <v>70</v>
      </c>
      <c r="G48" s="29">
        <v>20</v>
      </c>
      <c r="H48" s="17"/>
      <c r="I48" s="29">
        <v>51</v>
      </c>
      <c r="J48" s="29">
        <v>19</v>
      </c>
      <c r="K48" s="17"/>
      <c r="L48" s="17"/>
      <c r="M48" s="17"/>
      <c r="N48" s="17"/>
      <c r="O48" s="17"/>
      <c r="P48" s="17"/>
    </row>
    <row r="49" spans="1:16" s="68" customFormat="1" ht="15">
      <c r="A49" s="61" t="s">
        <v>136</v>
      </c>
      <c r="B49" s="62" t="s">
        <v>137</v>
      </c>
      <c r="C49" s="69" t="s">
        <v>192</v>
      </c>
      <c r="D49" s="70">
        <f>D50+D51+D52</f>
        <v>669</v>
      </c>
      <c r="E49" s="70">
        <f aca="true" t="shared" si="4" ref="E49:P49">E50+E51+E52</f>
        <v>214</v>
      </c>
      <c r="F49" s="70">
        <f t="shared" si="4"/>
        <v>455</v>
      </c>
      <c r="G49" s="70">
        <f t="shared" si="4"/>
        <v>166</v>
      </c>
      <c r="H49" s="70">
        <f t="shared" si="4"/>
        <v>0</v>
      </c>
      <c r="I49" s="70">
        <f t="shared" si="4"/>
        <v>170</v>
      </c>
      <c r="J49" s="70">
        <f t="shared" si="4"/>
        <v>285</v>
      </c>
      <c r="K49" s="70">
        <f t="shared" si="4"/>
        <v>0</v>
      </c>
      <c r="L49" s="70">
        <f t="shared" si="4"/>
        <v>0</v>
      </c>
      <c r="M49" s="70">
        <f t="shared" si="4"/>
        <v>0</v>
      </c>
      <c r="N49" s="70">
        <f t="shared" si="4"/>
        <v>0</v>
      </c>
      <c r="O49" s="70">
        <f t="shared" si="4"/>
        <v>0</v>
      </c>
      <c r="P49" s="70">
        <f t="shared" si="4"/>
        <v>0</v>
      </c>
    </row>
    <row r="50" spans="1:16" s="32" customFormat="1" ht="15">
      <c r="A50" s="29" t="s">
        <v>138</v>
      </c>
      <c r="B50" s="30" t="s">
        <v>139</v>
      </c>
      <c r="C50" s="44" t="s">
        <v>191</v>
      </c>
      <c r="D50" s="70">
        <f>E50+F50</f>
        <v>344</v>
      </c>
      <c r="E50" s="29">
        <v>110</v>
      </c>
      <c r="F50" s="70">
        <f>I50+J50+K50+L50+M50+N50+O50+P50</f>
        <v>234</v>
      </c>
      <c r="G50" s="18">
        <v>50</v>
      </c>
      <c r="H50" s="18"/>
      <c r="I50" s="18">
        <v>102</v>
      </c>
      <c r="J50" s="18">
        <v>132</v>
      </c>
      <c r="K50" s="18"/>
      <c r="L50" s="18"/>
      <c r="M50" s="18"/>
      <c r="N50" s="18"/>
      <c r="O50" s="18"/>
      <c r="P50" s="18"/>
    </row>
    <row r="51" spans="1:16" s="32" customFormat="1" ht="15">
      <c r="A51" s="29" t="s">
        <v>140</v>
      </c>
      <c r="B51" s="30" t="s">
        <v>33</v>
      </c>
      <c r="C51" s="44" t="s">
        <v>188</v>
      </c>
      <c r="D51" s="70">
        <f>E51+F51</f>
        <v>148</v>
      </c>
      <c r="E51" s="29">
        <v>48</v>
      </c>
      <c r="F51" s="70">
        <f>I51+J51+K51+L51+M51+N51+O51+P51</f>
        <v>100</v>
      </c>
      <c r="G51" s="18">
        <v>96</v>
      </c>
      <c r="H51" s="18"/>
      <c r="I51" s="18">
        <v>34</v>
      </c>
      <c r="J51" s="18">
        <v>66</v>
      </c>
      <c r="K51" s="18"/>
      <c r="L51" s="18"/>
      <c r="M51" s="18"/>
      <c r="N51" s="18"/>
      <c r="O51" s="18"/>
      <c r="P51" s="18"/>
    </row>
    <row r="52" spans="1:16" s="32" customFormat="1" ht="15">
      <c r="A52" s="29" t="s">
        <v>141</v>
      </c>
      <c r="B52" s="30" t="s">
        <v>142</v>
      </c>
      <c r="C52" s="44" t="s">
        <v>187</v>
      </c>
      <c r="D52" s="70">
        <f>E52+F52</f>
        <v>177</v>
      </c>
      <c r="E52" s="29">
        <v>56</v>
      </c>
      <c r="F52" s="70">
        <f>I52+J52+K52+L52+M52+N52+O52+P52</f>
        <v>121</v>
      </c>
      <c r="G52" s="18">
        <v>20</v>
      </c>
      <c r="H52" s="18"/>
      <c r="I52" s="18">
        <v>34</v>
      </c>
      <c r="J52" s="18">
        <v>87</v>
      </c>
      <c r="K52" s="18"/>
      <c r="L52" s="18"/>
      <c r="M52" s="18"/>
      <c r="N52" s="18"/>
      <c r="O52" s="18"/>
      <c r="P52" s="18"/>
    </row>
    <row r="53" spans="1:16" s="68" customFormat="1" ht="15">
      <c r="A53" s="61" t="s">
        <v>143</v>
      </c>
      <c r="B53" s="62" t="s">
        <v>144</v>
      </c>
      <c r="C53" s="69" t="s">
        <v>149</v>
      </c>
      <c r="D53" s="70">
        <f>D54</f>
        <v>57</v>
      </c>
      <c r="E53" s="70">
        <f aca="true" t="shared" si="5" ref="E53:P53">E54</f>
        <v>18</v>
      </c>
      <c r="F53" s="70">
        <f t="shared" si="5"/>
        <v>39</v>
      </c>
      <c r="G53" s="70">
        <f t="shared" si="5"/>
        <v>8</v>
      </c>
      <c r="H53" s="70">
        <f t="shared" si="5"/>
        <v>0</v>
      </c>
      <c r="I53" s="70">
        <f t="shared" si="5"/>
        <v>17</v>
      </c>
      <c r="J53" s="70">
        <f t="shared" si="5"/>
        <v>22</v>
      </c>
      <c r="K53" s="70">
        <f t="shared" si="5"/>
        <v>0</v>
      </c>
      <c r="L53" s="70">
        <f t="shared" si="5"/>
        <v>0</v>
      </c>
      <c r="M53" s="70">
        <f t="shared" si="5"/>
        <v>0</v>
      </c>
      <c r="N53" s="70">
        <f t="shared" si="5"/>
        <v>0</v>
      </c>
      <c r="O53" s="70">
        <f t="shared" si="5"/>
        <v>0</v>
      </c>
      <c r="P53" s="70">
        <f t="shared" si="5"/>
        <v>0</v>
      </c>
    </row>
    <row r="54" spans="1:16" s="32" customFormat="1" ht="15">
      <c r="A54" s="18" t="s">
        <v>145</v>
      </c>
      <c r="B54" s="30" t="s">
        <v>151</v>
      </c>
      <c r="C54" s="42" t="s">
        <v>193</v>
      </c>
      <c r="D54" s="70">
        <f>E54+F54</f>
        <v>57</v>
      </c>
      <c r="E54" s="29">
        <v>18</v>
      </c>
      <c r="F54" s="70">
        <f>I54+J54+K54+L54+M54+N54+O54+P54</f>
        <v>39</v>
      </c>
      <c r="G54" s="18">
        <v>8</v>
      </c>
      <c r="H54" s="18"/>
      <c r="I54" s="18">
        <v>17</v>
      </c>
      <c r="J54" s="18">
        <v>22</v>
      </c>
      <c r="K54" s="18"/>
      <c r="L54" s="18"/>
      <c r="M54" s="18"/>
      <c r="N54" s="18"/>
      <c r="O54" s="18"/>
      <c r="P54" s="18"/>
    </row>
    <row r="55" spans="1:16" s="32" customFormat="1" ht="15">
      <c r="A55" s="18"/>
      <c r="B55" s="30" t="s">
        <v>194</v>
      </c>
      <c r="C55" s="42"/>
      <c r="D55" s="70">
        <v>50</v>
      </c>
      <c r="E55" s="29">
        <v>50</v>
      </c>
      <c r="F55" s="70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s="49" customFormat="1" ht="15">
      <c r="A56" s="71" t="s">
        <v>59</v>
      </c>
      <c r="B56" s="72" t="s">
        <v>60</v>
      </c>
      <c r="C56" s="52" t="s">
        <v>200</v>
      </c>
      <c r="D56" s="71">
        <f>D57+D58+D59+D60</f>
        <v>668</v>
      </c>
      <c r="E56" s="71">
        <f aca="true" t="shared" si="6" ref="E56:P56">E57+E58+E59+E60</f>
        <v>236</v>
      </c>
      <c r="F56" s="71">
        <f t="shared" si="6"/>
        <v>432</v>
      </c>
      <c r="G56" s="71">
        <f t="shared" si="6"/>
        <v>354</v>
      </c>
      <c r="H56" s="71">
        <f t="shared" si="6"/>
        <v>0</v>
      </c>
      <c r="I56" s="71">
        <f t="shared" si="6"/>
        <v>0</v>
      </c>
      <c r="J56" s="71">
        <f t="shared" si="6"/>
        <v>0</v>
      </c>
      <c r="K56" s="71">
        <f t="shared" si="6"/>
        <v>112</v>
      </c>
      <c r="L56" s="71">
        <f t="shared" si="6"/>
        <v>80</v>
      </c>
      <c r="M56" s="71">
        <f t="shared" si="6"/>
        <v>56</v>
      </c>
      <c r="N56" s="71">
        <f t="shared" si="6"/>
        <v>108</v>
      </c>
      <c r="O56" s="71">
        <f t="shared" si="6"/>
        <v>24</v>
      </c>
      <c r="P56" s="71">
        <f t="shared" si="6"/>
        <v>52</v>
      </c>
    </row>
    <row r="57" spans="1:16" s="14" customFormat="1" ht="15">
      <c r="A57" s="16" t="s">
        <v>58</v>
      </c>
      <c r="B57" s="33" t="s">
        <v>61</v>
      </c>
      <c r="C57" s="43" t="s">
        <v>196</v>
      </c>
      <c r="D57" s="64">
        <f>E57+F57</f>
        <v>60</v>
      </c>
      <c r="E57" s="29">
        <v>12</v>
      </c>
      <c r="F57" s="64">
        <f>I57+J57+K57+L57+M57+N57+O57+P57</f>
        <v>48</v>
      </c>
      <c r="G57" s="29">
        <v>10</v>
      </c>
      <c r="H57" s="29"/>
      <c r="I57" s="29"/>
      <c r="J57" s="29"/>
      <c r="K57" s="29"/>
      <c r="L57" s="29"/>
      <c r="M57" s="29"/>
      <c r="N57" s="29">
        <v>48</v>
      </c>
      <c r="O57" s="29"/>
      <c r="P57" s="29"/>
    </row>
    <row r="58" spans="1:16" s="14" customFormat="1" ht="15">
      <c r="A58" s="16" t="s">
        <v>62</v>
      </c>
      <c r="B58" s="33" t="s">
        <v>31</v>
      </c>
      <c r="C58" s="43" t="s">
        <v>197</v>
      </c>
      <c r="D58" s="64">
        <f>E58+F58</f>
        <v>60</v>
      </c>
      <c r="E58" s="29">
        <v>12</v>
      </c>
      <c r="F58" s="64">
        <f>I58+J58+K58+L58+M58+N58+O58+P58</f>
        <v>48</v>
      </c>
      <c r="G58" s="29">
        <v>8</v>
      </c>
      <c r="H58" s="29"/>
      <c r="I58" s="29"/>
      <c r="J58" s="29"/>
      <c r="K58" s="29">
        <v>48</v>
      </c>
      <c r="L58" s="29"/>
      <c r="M58" s="29"/>
      <c r="N58" s="29"/>
      <c r="O58" s="29"/>
      <c r="P58" s="29"/>
    </row>
    <row r="59" spans="1:16" s="14" customFormat="1" ht="15">
      <c r="A59" s="16" t="s">
        <v>63</v>
      </c>
      <c r="B59" s="33" t="s">
        <v>30</v>
      </c>
      <c r="C59" s="43" t="s">
        <v>198</v>
      </c>
      <c r="D59" s="64">
        <f>E59+F59</f>
        <v>212</v>
      </c>
      <c r="E59" s="29">
        <v>44</v>
      </c>
      <c r="F59" s="64">
        <f>I59+J59+K59+L59+M59+N59+O59+P59</f>
        <v>168</v>
      </c>
      <c r="G59" s="29">
        <v>168</v>
      </c>
      <c r="H59" s="29"/>
      <c r="I59" s="29"/>
      <c r="J59" s="29"/>
      <c r="K59" s="29">
        <v>32</v>
      </c>
      <c r="L59" s="29">
        <v>40</v>
      </c>
      <c r="M59" s="29">
        <v>28</v>
      </c>
      <c r="N59" s="29">
        <v>30</v>
      </c>
      <c r="O59" s="29">
        <v>12</v>
      </c>
      <c r="P59" s="29">
        <v>26</v>
      </c>
    </row>
    <row r="60" spans="1:16" s="14" customFormat="1" ht="15">
      <c r="A60" s="16" t="s">
        <v>64</v>
      </c>
      <c r="B60" s="33" t="s">
        <v>32</v>
      </c>
      <c r="C60" s="43" t="s">
        <v>199</v>
      </c>
      <c r="D60" s="64">
        <f>E60+F60</f>
        <v>336</v>
      </c>
      <c r="E60" s="29">
        <v>168</v>
      </c>
      <c r="F60" s="64">
        <f>I60+J60+K60+L60+M60+N60+O60+P60</f>
        <v>168</v>
      </c>
      <c r="G60" s="29">
        <v>168</v>
      </c>
      <c r="H60" s="29"/>
      <c r="I60" s="29"/>
      <c r="J60" s="29"/>
      <c r="K60" s="29">
        <v>32</v>
      </c>
      <c r="L60" s="29">
        <v>40</v>
      </c>
      <c r="M60" s="29">
        <v>28</v>
      </c>
      <c r="N60" s="29">
        <v>30</v>
      </c>
      <c r="O60" s="29">
        <v>12</v>
      </c>
      <c r="P60" s="29">
        <v>26</v>
      </c>
    </row>
    <row r="61" spans="1:16" s="49" customFormat="1" ht="15">
      <c r="A61" s="71" t="s">
        <v>66</v>
      </c>
      <c r="B61" s="72" t="s">
        <v>67</v>
      </c>
      <c r="C61" s="54" t="s">
        <v>226</v>
      </c>
      <c r="D61" s="52">
        <f>D62+D63</f>
        <v>206</v>
      </c>
      <c r="E61" s="52">
        <f aca="true" t="shared" si="7" ref="E61:P61">E62+E63</f>
        <v>68</v>
      </c>
      <c r="F61" s="52">
        <f t="shared" si="7"/>
        <v>138</v>
      </c>
      <c r="G61" s="52">
        <f t="shared" si="7"/>
        <v>98</v>
      </c>
      <c r="H61" s="52">
        <f t="shared" si="7"/>
        <v>0</v>
      </c>
      <c r="I61" s="52">
        <f t="shared" si="7"/>
        <v>0</v>
      </c>
      <c r="J61" s="52">
        <f t="shared" si="7"/>
        <v>0</v>
      </c>
      <c r="K61" s="52">
        <f t="shared" si="7"/>
        <v>70</v>
      </c>
      <c r="L61" s="52">
        <f t="shared" si="7"/>
        <v>68</v>
      </c>
      <c r="M61" s="52">
        <f t="shared" si="7"/>
        <v>0</v>
      </c>
      <c r="N61" s="52">
        <f t="shared" si="7"/>
        <v>0</v>
      </c>
      <c r="O61" s="52">
        <f t="shared" si="7"/>
        <v>0</v>
      </c>
      <c r="P61" s="52">
        <f t="shared" si="7"/>
        <v>0</v>
      </c>
    </row>
    <row r="62" spans="1:17" s="14" customFormat="1" ht="15">
      <c r="A62" s="16" t="s">
        <v>65</v>
      </c>
      <c r="B62" s="34" t="s">
        <v>96</v>
      </c>
      <c r="C62" s="29" t="s">
        <v>201</v>
      </c>
      <c r="D62" s="64">
        <f>E62+F62</f>
        <v>104</v>
      </c>
      <c r="E62" s="29">
        <v>34</v>
      </c>
      <c r="F62" s="64">
        <f>I62+J62+K62+L62+M62+N62+O62+P62</f>
        <v>70</v>
      </c>
      <c r="G62" s="29">
        <v>30</v>
      </c>
      <c r="H62" s="29"/>
      <c r="I62" s="29"/>
      <c r="J62" s="29"/>
      <c r="K62" s="29">
        <v>70</v>
      </c>
      <c r="L62" s="29"/>
      <c r="M62" s="29"/>
      <c r="N62" s="29"/>
      <c r="O62" s="29"/>
      <c r="P62" s="29"/>
      <c r="Q62" s="45"/>
    </row>
    <row r="63" spans="1:17" s="14" customFormat="1" ht="15">
      <c r="A63" s="16" t="s">
        <v>89</v>
      </c>
      <c r="B63" s="34" t="s">
        <v>33</v>
      </c>
      <c r="C63" s="29" t="s">
        <v>202</v>
      </c>
      <c r="D63" s="64">
        <f>E63+F63</f>
        <v>102</v>
      </c>
      <c r="E63" s="29">
        <v>34</v>
      </c>
      <c r="F63" s="64">
        <f>I63+J63+K63+L63+M63+N63+O63+P63</f>
        <v>68</v>
      </c>
      <c r="G63" s="29">
        <v>68</v>
      </c>
      <c r="H63" s="29"/>
      <c r="I63" s="29"/>
      <c r="J63" s="29"/>
      <c r="K63" s="29"/>
      <c r="L63" s="29">
        <v>68</v>
      </c>
      <c r="M63" s="29"/>
      <c r="N63" s="29"/>
      <c r="O63" s="29"/>
      <c r="P63" s="29"/>
      <c r="Q63" s="45"/>
    </row>
    <row r="64" spans="1:16" s="49" customFormat="1" ht="15">
      <c r="A64" s="71" t="s">
        <v>35</v>
      </c>
      <c r="B64" s="72" t="s">
        <v>150</v>
      </c>
      <c r="C64" s="71" t="s">
        <v>227</v>
      </c>
      <c r="D64" s="71">
        <f aca="true" t="shared" si="8" ref="D64:P64">D65+D75</f>
        <v>4346</v>
      </c>
      <c r="E64" s="71">
        <f t="shared" si="8"/>
        <v>1028</v>
      </c>
      <c r="F64" s="71">
        <f t="shared" si="8"/>
        <v>3318</v>
      </c>
      <c r="G64" s="71">
        <f t="shared" si="8"/>
        <v>904</v>
      </c>
      <c r="H64" s="71">
        <f t="shared" si="8"/>
        <v>120</v>
      </c>
      <c r="I64" s="71">
        <f t="shared" si="8"/>
        <v>0</v>
      </c>
      <c r="J64" s="71">
        <f t="shared" si="8"/>
        <v>0</v>
      </c>
      <c r="K64" s="71">
        <f t="shared" si="8"/>
        <v>394</v>
      </c>
      <c r="L64" s="71">
        <f t="shared" si="8"/>
        <v>716</v>
      </c>
      <c r="M64" s="71">
        <f t="shared" si="8"/>
        <v>520</v>
      </c>
      <c r="N64" s="71">
        <f t="shared" si="8"/>
        <v>720</v>
      </c>
      <c r="O64" s="71">
        <f t="shared" si="8"/>
        <v>552</v>
      </c>
      <c r="P64" s="71">
        <f t="shared" si="8"/>
        <v>416</v>
      </c>
    </row>
    <row r="65" spans="1:16" s="73" customFormat="1" ht="15">
      <c r="A65" s="74" t="s">
        <v>34</v>
      </c>
      <c r="B65" s="75" t="s">
        <v>146</v>
      </c>
      <c r="C65" s="74" t="s">
        <v>228</v>
      </c>
      <c r="D65" s="74">
        <f>D66+D67+D68+D69+D70+D71+D72+D73+D74</f>
        <v>1098</v>
      </c>
      <c r="E65" s="74">
        <f aca="true" t="shared" si="9" ref="E65:P65">E66+E67+E68+E69+E70+E71+E72+E73+E74</f>
        <v>362</v>
      </c>
      <c r="F65" s="74">
        <f t="shared" si="9"/>
        <v>736</v>
      </c>
      <c r="G65" s="74">
        <f t="shared" si="9"/>
        <v>366</v>
      </c>
      <c r="H65" s="74">
        <f t="shared" si="9"/>
        <v>0</v>
      </c>
      <c r="I65" s="74">
        <f t="shared" si="9"/>
        <v>0</v>
      </c>
      <c r="J65" s="74">
        <f t="shared" si="9"/>
        <v>0</v>
      </c>
      <c r="K65" s="74">
        <f t="shared" si="9"/>
        <v>268</v>
      </c>
      <c r="L65" s="74">
        <f t="shared" si="9"/>
        <v>280</v>
      </c>
      <c r="M65" s="74">
        <f t="shared" si="9"/>
        <v>46</v>
      </c>
      <c r="N65" s="74">
        <f t="shared" si="9"/>
        <v>64</v>
      </c>
      <c r="O65" s="74">
        <f t="shared" si="9"/>
        <v>78</v>
      </c>
      <c r="P65" s="74">
        <f t="shared" si="9"/>
        <v>0</v>
      </c>
    </row>
    <row r="66" spans="1:16" s="14" customFormat="1" ht="15">
      <c r="A66" s="16" t="s">
        <v>46</v>
      </c>
      <c r="B66" s="33" t="s">
        <v>97</v>
      </c>
      <c r="C66" s="29" t="s">
        <v>202</v>
      </c>
      <c r="D66" s="81">
        <f>E66+F66</f>
        <v>246</v>
      </c>
      <c r="E66" s="16">
        <v>82</v>
      </c>
      <c r="F66" s="81">
        <f aca="true" t="shared" si="10" ref="F66:F74">I66+J66+K66+L66+M66+N66+O66+P66</f>
        <v>164</v>
      </c>
      <c r="G66" s="16">
        <v>164</v>
      </c>
      <c r="H66" s="16"/>
      <c r="I66" s="16"/>
      <c r="J66" s="16"/>
      <c r="K66" s="16">
        <v>82</v>
      </c>
      <c r="L66" s="16">
        <v>82</v>
      </c>
      <c r="M66" s="16"/>
      <c r="N66" s="16"/>
      <c r="O66" s="16"/>
      <c r="P66" s="16"/>
    </row>
    <row r="67" spans="1:16" s="14" customFormat="1" ht="15">
      <c r="A67" s="16" t="s">
        <v>47</v>
      </c>
      <c r="B67" s="33" t="s">
        <v>98</v>
      </c>
      <c r="C67" s="29" t="s">
        <v>204</v>
      </c>
      <c r="D67" s="81">
        <f aca="true" t="shared" si="11" ref="D67:D74">E67+F67</f>
        <v>224</v>
      </c>
      <c r="E67" s="16">
        <v>74</v>
      </c>
      <c r="F67" s="81">
        <f t="shared" si="10"/>
        <v>150</v>
      </c>
      <c r="G67" s="16">
        <v>28</v>
      </c>
      <c r="H67" s="16"/>
      <c r="I67" s="16"/>
      <c r="J67" s="16"/>
      <c r="K67" s="16">
        <v>96</v>
      </c>
      <c r="L67" s="16">
        <v>54</v>
      </c>
      <c r="M67" s="16"/>
      <c r="N67" s="16"/>
      <c r="O67" s="16"/>
      <c r="P67" s="16"/>
    </row>
    <row r="68" spans="1:16" s="14" customFormat="1" ht="15">
      <c r="A68" s="16" t="s">
        <v>48</v>
      </c>
      <c r="B68" s="33" t="s">
        <v>168</v>
      </c>
      <c r="C68" s="29" t="s">
        <v>205</v>
      </c>
      <c r="D68" s="81">
        <f t="shared" si="11"/>
        <v>110</v>
      </c>
      <c r="E68" s="16">
        <v>36</v>
      </c>
      <c r="F68" s="81">
        <f t="shared" si="10"/>
        <v>74</v>
      </c>
      <c r="G68" s="16">
        <v>32</v>
      </c>
      <c r="H68" s="16"/>
      <c r="I68" s="16"/>
      <c r="J68" s="16"/>
      <c r="K68" s="16">
        <v>74</v>
      </c>
      <c r="L68" s="16"/>
      <c r="M68" s="16"/>
      <c r="N68" s="16"/>
      <c r="O68" s="16"/>
      <c r="P68" s="16"/>
    </row>
    <row r="69" spans="1:16" s="14" customFormat="1" ht="15">
      <c r="A69" s="16" t="s">
        <v>90</v>
      </c>
      <c r="B69" s="34" t="s">
        <v>169</v>
      </c>
      <c r="C69" s="29" t="s">
        <v>204</v>
      </c>
      <c r="D69" s="81">
        <f t="shared" si="11"/>
        <v>134</v>
      </c>
      <c r="E69" s="16">
        <v>44</v>
      </c>
      <c r="F69" s="81">
        <f t="shared" si="10"/>
        <v>90</v>
      </c>
      <c r="G69" s="16">
        <v>36</v>
      </c>
      <c r="H69" s="16"/>
      <c r="I69" s="16"/>
      <c r="J69" s="16"/>
      <c r="K69" s="16"/>
      <c r="L69" s="16">
        <v>90</v>
      </c>
      <c r="M69" s="16"/>
      <c r="N69" s="16"/>
      <c r="O69" s="16"/>
      <c r="P69" s="16"/>
    </row>
    <row r="70" spans="1:16" s="14" customFormat="1" ht="15">
      <c r="A70" s="16" t="s">
        <v>99</v>
      </c>
      <c r="B70" s="34" t="s">
        <v>159</v>
      </c>
      <c r="C70" s="16" t="s">
        <v>206</v>
      </c>
      <c r="D70" s="81">
        <f t="shared" si="11"/>
        <v>68</v>
      </c>
      <c r="E70" s="16">
        <v>22</v>
      </c>
      <c r="F70" s="81">
        <f t="shared" si="10"/>
        <v>46</v>
      </c>
      <c r="G70" s="16">
        <v>40</v>
      </c>
      <c r="H70" s="16"/>
      <c r="I70" s="16"/>
      <c r="J70" s="16"/>
      <c r="K70" s="16"/>
      <c r="L70" s="16"/>
      <c r="M70" s="16">
        <v>32</v>
      </c>
      <c r="N70" s="16">
        <v>14</v>
      </c>
      <c r="O70" s="16"/>
      <c r="P70" s="16"/>
    </row>
    <row r="71" spans="1:16" s="14" customFormat="1" ht="15">
      <c r="A71" s="16" t="s">
        <v>100</v>
      </c>
      <c r="B71" s="34" t="s">
        <v>170</v>
      </c>
      <c r="C71" s="16" t="s">
        <v>207</v>
      </c>
      <c r="D71" s="81">
        <f t="shared" si="11"/>
        <v>104</v>
      </c>
      <c r="E71" s="16">
        <v>34</v>
      </c>
      <c r="F71" s="81">
        <f t="shared" si="10"/>
        <v>70</v>
      </c>
      <c r="G71" s="16">
        <v>20</v>
      </c>
      <c r="H71" s="16"/>
      <c r="I71" s="16"/>
      <c r="J71" s="16"/>
      <c r="K71" s="16"/>
      <c r="L71" s="16"/>
      <c r="M71" s="16"/>
      <c r="N71" s="16"/>
      <c r="O71" s="16">
        <v>70</v>
      </c>
      <c r="P71" s="16"/>
    </row>
    <row r="72" spans="1:16" s="14" customFormat="1" ht="15">
      <c r="A72" s="16" t="s">
        <v>101</v>
      </c>
      <c r="B72" s="34" t="s">
        <v>102</v>
      </c>
      <c r="C72" s="16" t="s">
        <v>208</v>
      </c>
      <c r="D72" s="81">
        <f t="shared" si="11"/>
        <v>102</v>
      </c>
      <c r="E72" s="16">
        <v>34</v>
      </c>
      <c r="F72" s="81">
        <f t="shared" si="10"/>
        <v>68</v>
      </c>
      <c r="G72" s="16">
        <v>30</v>
      </c>
      <c r="H72" s="16"/>
      <c r="I72" s="16"/>
      <c r="J72" s="16"/>
      <c r="K72" s="16">
        <v>16</v>
      </c>
      <c r="L72" s="16">
        <v>18</v>
      </c>
      <c r="M72" s="16">
        <v>14</v>
      </c>
      <c r="N72" s="16">
        <v>12</v>
      </c>
      <c r="O72" s="16">
        <v>8</v>
      </c>
      <c r="P72" s="16"/>
    </row>
    <row r="73" spans="1:16" s="14" customFormat="1" ht="15">
      <c r="A73" s="16" t="s">
        <v>209</v>
      </c>
      <c r="B73" s="34" t="s">
        <v>210</v>
      </c>
      <c r="C73" s="16" t="s">
        <v>206</v>
      </c>
      <c r="D73" s="81">
        <f t="shared" si="11"/>
        <v>56</v>
      </c>
      <c r="E73" s="16">
        <v>18</v>
      </c>
      <c r="F73" s="81">
        <f t="shared" si="10"/>
        <v>38</v>
      </c>
      <c r="G73" s="16">
        <v>16</v>
      </c>
      <c r="H73" s="16"/>
      <c r="I73" s="16"/>
      <c r="J73" s="16"/>
      <c r="K73" s="16"/>
      <c r="L73" s="16"/>
      <c r="M73" s="16"/>
      <c r="N73" s="16">
        <v>38</v>
      </c>
      <c r="O73" s="16"/>
      <c r="P73" s="16"/>
    </row>
    <row r="74" spans="1:16" s="14" customFormat="1" ht="15">
      <c r="A74" s="16" t="s">
        <v>223</v>
      </c>
      <c r="B74" s="34" t="s">
        <v>203</v>
      </c>
      <c r="C74" s="29" t="s">
        <v>202</v>
      </c>
      <c r="D74" s="81">
        <f t="shared" si="11"/>
        <v>54</v>
      </c>
      <c r="E74" s="16">
        <v>18</v>
      </c>
      <c r="F74" s="81">
        <f t="shared" si="10"/>
        <v>36</v>
      </c>
      <c r="G74" s="16"/>
      <c r="H74" s="16"/>
      <c r="I74" s="16"/>
      <c r="J74" s="16"/>
      <c r="K74" s="16"/>
      <c r="L74" s="16">
        <v>36</v>
      </c>
      <c r="M74" s="16"/>
      <c r="N74" s="16"/>
      <c r="O74" s="16"/>
      <c r="P74" s="16"/>
    </row>
    <row r="75" spans="1:16" s="73" customFormat="1" ht="15">
      <c r="A75" s="74" t="s">
        <v>36</v>
      </c>
      <c r="B75" s="75" t="s">
        <v>37</v>
      </c>
      <c r="C75" s="74" t="s">
        <v>221</v>
      </c>
      <c r="D75" s="74">
        <f>D76+D81+D86+D90+D95+D99</f>
        <v>3248</v>
      </c>
      <c r="E75" s="74">
        <f aca="true" t="shared" si="12" ref="E75:P75">E76+E81+E86+E90+E95+E99</f>
        <v>666</v>
      </c>
      <c r="F75" s="74">
        <f t="shared" si="12"/>
        <v>2582</v>
      </c>
      <c r="G75" s="74">
        <f t="shared" si="12"/>
        <v>538</v>
      </c>
      <c r="H75" s="74">
        <f t="shared" si="12"/>
        <v>120</v>
      </c>
      <c r="I75" s="74">
        <f t="shared" si="12"/>
        <v>0</v>
      </c>
      <c r="J75" s="74">
        <f t="shared" si="12"/>
        <v>0</v>
      </c>
      <c r="K75" s="74">
        <f t="shared" si="12"/>
        <v>126</v>
      </c>
      <c r="L75" s="74">
        <f t="shared" si="12"/>
        <v>436</v>
      </c>
      <c r="M75" s="74">
        <f t="shared" si="12"/>
        <v>474</v>
      </c>
      <c r="N75" s="74">
        <f t="shared" si="12"/>
        <v>656</v>
      </c>
      <c r="O75" s="74">
        <f t="shared" si="12"/>
        <v>474</v>
      </c>
      <c r="P75" s="74">
        <f t="shared" si="12"/>
        <v>416</v>
      </c>
    </row>
    <row r="76" spans="1:16" s="49" customFormat="1" ht="15">
      <c r="A76" s="71" t="s">
        <v>68</v>
      </c>
      <c r="B76" s="76" t="s">
        <v>171</v>
      </c>
      <c r="C76" s="71" t="s">
        <v>87</v>
      </c>
      <c r="D76" s="71">
        <f>D77+D78+D79+D80</f>
        <v>964</v>
      </c>
      <c r="E76" s="71">
        <f aca="true" t="shared" si="13" ref="E76:P76">E77+E78+E79+E80</f>
        <v>218</v>
      </c>
      <c r="F76" s="71">
        <f t="shared" si="13"/>
        <v>746</v>
      </c>
      <c r="G76" s="71">
        <f t="shared" si="13"/>
        <v>178</v>
      </c>
      <c r="H76" s="71">
        <f t="shared" si="13"/>
        <v>50</v>
      </c>
      <c r="I76" s="71">
        <f t="shared" si="13"/>
        <v>0</v>
      </c>
      <c r="J76" s="71">
        <f t="shared" si="13"/>
        <v>0</v>
      </c>
      <c r="K76" s="71">
        <f t="shared" si="13"/>
        <v>62</v>
      </c>
      <c r="L76" s="71">
        <f t="shared" si="13"/>
        <v>234</v>
      </c>
      <c r="M76" s="71">
        <f t="shared" si="13"/>
        <v>216</v>
      </c>
      <c r="N76" s="71">
        <f t="shared" si="13"/>
        <v>234</v>
      </c>
      <c r="O76" s="71">
        <f t="shared" si="13"/>
        <v>0</v>
      </c>
      <c r="P76" s="71">
        <f t="shared" si="13"/>
        <v>0</v>
      </c>
    </row>
    <row r="77" spans="1:16" s="14" customFormat="1" ht="15">
      <c r="A77" s="16" t="s">
        <v>69</v>
      </c>
      <c r="B77" s="34" t="s">
        <v>172</v>
      </c>
      <c r="C77" s="16" t="s">
        <v>211</v>
      </c>
      <c r="D77" s="81">
        <f>E77+F77</f>
        <v>592</v>
      </c>
      <c r="E77" s="16">
        <v>190</v>
      </c>
      <c r="F77" s="81">
        <f>I77+J77+K77+L77+M77+N77+O77+P77</f>
        <v>402</v>
      </c>
      <c r="G77" s="16">
        <v>150</v>
      </c>
      <c r="H77" s="16">
        <v>50</v>
      </c>
      <c r="I77" s="16"/>
      <c r="J77" s="16"/>
      <c r="K77" s="16">
        <v>62</v>
      </c>
      <c r="L77" s="16">
        <v>162</v>
      </c>
      <c r="M77" s="16">
        <v>88</v>
      </c>
      <c r="N77" s="16">
        <v>90</v>
      </c>
      <c r="O77" s="16"/>
      <c r="P77" s="16"/>
    </row>
    <row r="78" spans="1:16" s="14" customFormat="1" ht="15">
      <c r="A78" s="16" t="s">
        <v>91</v>
      </c>
      <c r="B78" s="34" t="s">
        <v>173</v>
      </c>
      <c r="C78" s="29" t="s">
        <v>212</v>
      </c>
      <c r="D78" s="81">
        <f>E78+F78</f>
        <v>84</v>
      </c>
      <c r="E78" s="16">
        <v>28</v>
      </c>
      <c r="F78" s="81">
        <f>I78+J78+K78+L78+M78+N78+O78+P78</f>
        <v>56</v>
      </c>
      <c r="G78" s="16">
        <v>28</v>
      </c>
      <c r="H78" s="16"/>
      <c r="I78" s="16"/>
      <c r="J78" s="16"/>
      <c r="K78" s="16"/>
      <c r="L78" s="16"/>
      <c r="M78" s="16">
        <v>56</v>
      </c>
      <c r="N78" s="16"/>
      <c r="O78" s="16"/>
      <c r="P78" s="16"/>
    </row>
    <row r="79" spans="1:16" s="35" customFormat="1" ht="15">
      <c r="A79" s="29" t="s">
        <v>70</v>
      </c>
      <c r="B79" s="39" t="s">
        <v>11</v>
      </c>
      <c r="C79" s="29" t="s">
        <v>213</v>
      </c>
      <c r="D79" s="81">
        <f>E79+F79</f>
        <v>144</v>
      </c>
      <c r="E79" s="29"/>
      <c r="F79" s="81">
        <f>I79+J79+K79+L79+M79+N79+O79+P79</f>
        <v>144</v>
      </c>
      <c r="G79" s="29"/>
      <c r="H79" s="29"/>
      <c r="I79" s="29"/>
      <c r="J79" s="29"/>
      <c r="K79" s="29"/>
      <c r="L79" s="29">
        <v>72</v>
      </c>
      <c r="M79" s="29">
        <v>72</v>
      </c>
      <c r="N79" s="29"/>
      <c r="O79" s="29"/>
      <c r="P79" s="29"/>
    </row>
    <row r="80" spans="1:16" s="36" customFormat="1" ht="15">
      <c r="A80" s="29" t="s">
        <v>71</v>
      </c>
      <c r="B80" s="39" t="s">
        <v>55</v>
      </c>
      <c r="C80" s="29" t="s">
        <v>214</v>
      </c>
      <c r="D80" s="81">
        <f>E80+F80</f>
        <v>144</v>
      </c>
      <c r="E80" s="29"/>
      <c r="F80" s="81">
        <f>I80+J80+K80+L80+M80+N80+O80+P80</f>
        <v>144</v>
      </c>
      <c r="G80" s="29"/>
      <c r="H80" s="29"/>
      <c r="I80" s="29"/>
      <c r="J80" s="29"/>
      <c r="K80" s="29"/>
      <c r="L80" s="29"/>
      <c r="M80" s="29"/>
      <c r="N80" s="29">
        <v>144</v>
      </c>
      <c r="O80" s="29"/>
      <c r="P80" s="29"/>
    </row>
    <row r="81" spans="1:16" s="77" customFormat="1" ht="30">
      <c r="A81" s="52" t="s">
        <v>72</v>
      </c>
      <c r="B81" s="79" t="s">
        <v>174</v>
      </c>
      <c r="C81" s="52" t="s">
        <v>87</v>
      </c>
      <c r="D81" s="52">
        <f>D82+D83+D84+D85</f>
        <v>1070</v>
      </c>
      <c r="E81" s="52">
        <f aca="true" t="shared" si="14" ref="E81:P81">E82+E83+E84+E85</f>
        <v>176</v>
      </c>
      <c r="F81" s="52">
        <f t="shared" si="14"/>
        <v>894</v>
      </c>
      <c r="G81" s="52">
        <f t="shared" si="14"/>
        <v>126</v>
      </c>
      <c r="H81" s="52">
        <f t="shared" si="14"/>
        <v>50</v>
      </c>
      <c r="I81" s="52">
        <f t="shared" si="14"/>
        <v>0</v>
      </c>
      <c r="J81" s="52">
        <f t="shared" si="14"/>
        <v>0</v>
      </c>
      <c r="K81" s="52">
        <f t="shared" si="14"/>
        <v>0</v>
      </c>
      <c r="L81" s="52">
        <f t="shared" si="14"/>
        <v>0</v>
      </c>
      <c r="M81" s="52">
        <f t="shared" si="14"/>
        <v>54</v>
      </c>
      <c r="N81" s="52">
        <f t="shared" si="14"/>
        <v>240</v>
      </c>
      <c r="O81" s="52">
        <f t="shared" si="14"/>
        <v>384</v>
      </c>
      <c r="P81" s="52">
        <f t="shared" si="14"/>
        <v>216</v>
      </c>
    </row>
    <row r="82" spans="1:16" s="37" customFormat="1" ht="30">
      <c r="A82" s="29" t="s">
        <v>73</v>
      </c>
      <c r="B82" s="40" t="s">
        <v>175</v>
      </c>
      <c r="C82" s="16" t="s">
        <v>215</v>
      </c>
      <c r="D82" s="64">
        <f>E82+F82</f>
        <v>462</v>
      </c>
      <c r="E82" s="29">
        <v>154</v>
      </c>
      <c r="F82" s="64">
        <f>I82+J82+K82+L82+M82+N82+O82+P82</f>
        <v>308</v>
      </c>
      <c r="G82" s="29">
        <v>106</v>
      </c>
      <c r="H82" s="29">
        <v>50</v>
      </c>
      <c r="I82" s="29"/>
      <c r="J82" s="29"/>
      <c r="K82" s="29"/>
      <c r="L82" s="29"/>
      <c r="M82" s="29">
        <v>54</v>
      </c>
      <c r="N82" s="29">
        <v>60</v>
      </c>
      <c r="O82" s="29">
        <v>96</v>
      </c>
      <c r="P82" s="29">
        <v>98</v>
      </c>
    </row>
    <row r="83" spans="1:18" s="37" customFormat="1" ht="15">
      <c r="A83" s="29" t="s">
        <v>160</v>
      </c>
      <c r="B83" s="39" t="s">
        <v>176</v>
      </c>
      <c r="C83" s="16" t="s">
        <v>216</v>
      </c>
      <c r="D83" s="64">
        <f>E83+F83</f>
        <v>68</v>
      </c>
      <c r="E83" s="29">
        <v>22</v>
      </c>
      <c r="F83" s="64">
        <f>I83+J83+K83+L83+M83+N83+O83+P83</f>
        <v>46</v>
      </c>
      <c r="G83" s="29">
        <v>20</v>
      </c>
      <c r="H83" s="29"/>
      <c r="I83" s="29"/>
      <c r="J83" s="29"/>
      <c r="K83" s="29"/>
      <c r="L83" s="29"/>
      <c r="M83" s="29"/>
      <c r="N83" s="29"/>
      <c r="O83" s="29"/>
      <c r="P83" s="29">
        <v>46</v>
      </c>
      <c r="R83" s="45"/>
    </row>
    <row r="84" spans="1:16" s="35" customFormat="1" ht="15">
      <c r="A84" s="29" t="s">
        <v>74</v>
      </c>
      <c r="B84" s="39" t="s">
        <v>11</v>
      </c>
      <c r="C84" s="16" t="s">
        <v>208</v>
      </c>
      <c r="D84" s="64">
        <f>E84+F84</f>
        <v>108</v>
      </c>
      <c r="E84" s="29"/>
      <c r="F84" s="64">
        <f>I84+J84+K84+L84+M84+N84+O84+P84</f>
        <v>108</v>
      </c>
      <c r="G84" s="29"/>
      <c r="H84" s="29"/>
      <c r="I84" s="29"/>
      <c r="J84" s="29"/>
      <c r="K84" s="29"/>
      <c r="L84" s="29"/>
      <c r="M84" s="29"/>
      <c r="N84" s="29">
        <v>36</v>
      </c>
      <c r="O84" s="29">
        <v>72</v>
      </c>
      <c r="P84" s="29"/>
    </row>
    <row r="85" spans="1:16" s="36" customFormat="1" ht="15">
      <c r="A85" s="29" t="s">
        <v>75</v>
      </c>
      <c r="B85" s="39" t="s">
        <v>55</v>
      </c>
      <c r="C85" s="16" t="s">
        <v>216</v>
      </c>
      <c r="D85" s="64">
        <f>E85+F85</f>
        <v>432</v>
      </c>
      <c r="E85" s="29"/>
      <c r="F85" s="64">
        <f>I85+J85+K85+L85+M85+N85+O85+P85</f>
        <v>432</v>
      </c>
      <c r="G85" s="29"/>
      <c r="H85" s="29"/>
      <c r="I85" s="29"/>
      <c r="J85" s="29"/>
      <c r="K85" s="29"/>
      <c r="L85" s="29"/>
      <c r="M85" s="29"/>
      <c r="N85" s="29">
        <v>144</v>
      </c>
      <c r="O85" s="29">
        <v>216</v>
      </c>
      <c r="P85" s="29">
        <v>72</v>
      </c>
    </row>
    <row r="86" spans="1:16" s="77" customFormat="1" ht="45">
      <c r="A86" s="52" t="s">
        <v>76</v>
      </c>
      <c r="B86" s="79" t="s">
        <v>177</v>
      </c>
      <c r="C86" s="52" t="s">
        <v>87</v>
      </c>
      <c r="D86" s="52">
        <f>D87+D88+D89</f>
        <v>264</v>
      </c>
      <c r="E86" s="52">
        <f aca="true" t="shared" si="15" ref="E86:P86">E87+E88+E89</f>
        <v>64</v>
      </c>
      <c r="F86" s="52">
        <f t="shared" si="15"/>
        <v>200</v>
      </c>
      <c r="G86" s="52">
        <f t="shared" si="15"/>
        <v>40</v>
      </c>
      <c r="H86" s="52">
        <f t="shared" si="15"/>
        <v>20</v>
      </c>
      <c r="I86" s="52">
        <f t="shared" si="15"/>
        <v>0</v>
      </c>
      <c r="J86" s="52">
        <f t="shared" si="15"/>
        <v>0</v>
      </c>
      <c r="K86" s="52">
        <f t="shared" si="15"/>
        <v>0</v>
      </c>
      <c r="L86" s="52">
        <f t="shared" si="15"/>
        <v>0</v>
      </c>
      <c r="M86" s="52">
        <f t="shared" si="15"/>
        <v>0</v>
      </c>
      <c r="N86" s="52">
        <f t="shared" si="15"/>
        <v>50</v>
      </c>
      <c r="O86" s="52">
        <f t="shared" si="15"/>
        <v>90</v>
      </c>
      <c r="P86" s="52">
        <f t="shared" si="15"/>
        <v>60</v>
      </c>
    </row>
    <row r="87" spans="1:16" s="38" customFormat="1" ht="45">
      <c r="A87" s="29" t="s">
        <v>77</v>
      </c>
      <c r="B87" s="40" t="s">
        <v>178</v>
      </c>
      <c r="C87" s="16" t="s">
        <v>215</v>
      </c>
      <c r="D87" s="64">
        <f>E87+F87</f>
        <v>192</v>
      </c>
      <c r="E87" s="29">
        <v>64</v>
      </c>
      <c r="F87" s="64">
        <f>I87+J87+K87+L87+M87+N87+O87+P87</f>
        <v>128</v>
      </c>
      <c r="G87" s="29">
        <v>40</v>
      </c>
      <c r="H87" s="29">
        <v>20</v>
      </c>
      <c r="I87" s="29"/>
      <c r="J87" s="29"/>
      <c r="K87" s="29"/>
      <c r="L87" s="29"/>
      <c r="M87" s="29"/>
      <c r="N87" s="29">
        <v>50</v>
      </c>
      <c r="O87" s="29">
        <v>54</v>
      </c>
      <c r="P87" s="29">
        <v>24</v>
      </c>
    </row>
    <row r="88" spans="1:16" s="35" customFormat="1" ht="15">
      <c r="A88" s="29" t="s">
        <v>78</v>
      </c>
      <c r="B88" s="39" t="s">
        <v>11</v>
      </c>
      <c r="C88" s="16" t="s">
        <v>216</v>
      </c>
      <c r="D88" s="64">
        <f>E88+F88</f>
        <v>36</v>
      </c>
      <c r="E88" s="29"/>
      <c r="F88" s="64">
        <f>I88+J88+K88+L88+M88+N88+O88+P88</f>
        <v>36</v>
      </c>
      <c r="G88" s="29"/>
      <c r="H88" s="29"/>
      <c r="I88" s="29"/>
      <c r="J88" s="29"/>
      <c r="K88" s="29"/>
      <c r="L88" s="29"/>
      <c r="M88" s="29"/>
      <c r="N88" s="29"/>
      <c r="O88" s="29">
        <v>36</v>
      </c>
      <c r="P88" s="29"/>
    </row>
    <row r="89" spans="1:16" s="36" customFormat="1" ht="15">
      <c r="A89" s="29" t="s">
        <v>79</v>
      </c>
      <c r="B89" s="39" t="s">
        <v>55</v>
      </c>
      <c r="C89" s="16" t="s">
        <v>219</v>
      </c>
      <c r="D89" s="64">
        <f>E89+F89</f>
        <v>36</v>
      </c>
      <c r="E89" s="29"/>
      <c r="F89" s="64">
        <f>I89+J89+K89+L89+M89+N89+O89+P89</f>
        <v>36</v>
      </c>
      <c r="G89" s="29"/>
      <c r="H89" s="29"/>
      <c r="I89" s="29"/>
      <c r="J89" s="29"/>
      <c r="K89" s="29"/>
      <c r="L89" s="29"/>
      <c r="M89" s="29"/>
      <c r="N89" s="29"/>
      <c r="O89" s="29"/>
      <c r="P89" s="29">
        <v>36</v>
      </c>
    </row>
    <row r="90" spans="1:16" s="78" customFormat="1" ht="30">
      <c r="A90" s="52" t="s">
        <v>80</v>
      </c>
      <c r="B90" s="79" t="s">
        <v>179</v>
      </c>
      <c r="C90" s="52" t="s">
        <v>87</v>
      </c>
      <c r="D90" s="52">
        <f>D91+D92+D93+D94</f>
        <v>450</v>
      </c>
      <c r="E90" s="52">
        <f aca="true" t="shared" si="16" ref="E90:P90">E91+E92+E93+E94</f>
        <v>114</v>
      </c>
      <c r="F90" s="52">
        <f t="shared" si="16"/>
        <v>336</v>
      </c>
      <c r="G90" s="52">
        <f t="shared" si="16"/>
        <v>102</v>
      </c>
      <c r="H90" s="52">
        <f t="shared" si="16"/>
        <v>0</v>
      </c>
      <c r="I90" s="52">
        <f t="shared" si="16"/>
        <v>0</v>
      </c>
      <c r="J90" s="52">
        <f t="shared" si="16"/>
        <v>0</v>
      </c>
      <c r="K90" s="52">
        <f t="shared" si="16"/>
        <v>0</v>
      </c>
      <c r="L90" s="52">
        <f t="shared" si="16"/>
        <v>0</v>
      </c>
      <c r="M90" s="52">
        <f t="shared" si="16"/>
        <v>204</v>
      </c>
      <c r="N90" s="52">
        <f t="shared" si="16"/>
        <v>132</v>
      </c>
      <c r="O90" s="52">
        <f t="shared" si="16"/>
        <v>0</v>
      </c>
      <c r="P90" s="52">
        <f t="shared" si="16"/>
        <v>0</v>
      </c>
    </row>
    <row r="91" spans="1:16" s="37" customFormat="1" ht="15">
      <c r="A91" s="29" t="s">
        <v>81</v>
      </c>
      <c r="B91" s="40" t="s">
        <v>180</v>
      </c>
      <c r="C91" s="16" t="s">
        <v>206</v>
      </c>
      <c r="D91" s="64">
        <f>E91+F91</f>
        <v>228</v>
      </c>
      <c r="E91" s="29">
        <v>76</v>
      </c>
      <c r="F91" s="64">
        <f>I91+J91+K91+L91+M91+N91+O91+P91</f>
        <v>152</v>
      </c>
      <c r="G91" s="29">
        <v>68</v>
      </c>
      <c r="H91" s="29"/>
      <c r="I91" s="29"/>
      <c r="J91" s="29"/>
      <c r="K91" s="29"/>
      <c r="L91" s="29"/>
      <c r="M91" s="29">
        <v>92</v>
      </c>
      <c r="N91" s="29">
        <v>60</v>
      </c>
      <c r="O91" s="29"/>
      <c r="P91" s="29"/>
    </row>
    <row r="92" spans="1:16" s="37" customFormat="1" ht="15">
      <c r="A92" s="29" t="s">
        <v>181</v>
      </c>
      <c r="B92" s="40" t="s">
        <v>182</v>
      </c>
      <c r="C92" s="16" t="s">
        <v>217</v>
      </c>
      <c r="D92" s="64">
        <f>E92+F92</f>
        <v>114</v>
      </c>
      <c r="E92" s="29">
        <v>38</v>
      </c>
      <c r="F92" s="64">
        <f>I92+J92+K92+L92+M92+N92+O92+P92</f>
        <v>76</v>
      </c>
      <c r="G92" s="29">
        <v>34</v>
      </c>
      <c r="H92" s="29"/>
      <c r="I92" s="29"/>
      <c r="J92" s="29"/>
      <c r="K92" s="29"/>
      <c r="L92" s="29"/>
      <c r="M92" s="29">
        <v>76</v>
      </c>
      <c r="N92" s="29"/>
      <c r="O92" s="29"/>
      <c r="P92" s="29"/>
    </row>
    <row r="93" spans="1:16" s="35" customFormat="1" ht="15">
      <c r="A93" s="29" t="s">
        <v>82</v>
      </c>
      <c r="B93" s="39" t="s">
        <v>11</v>
      </c>
      <c r="C93" s="16" t="s">
        <v>217</v>
      </c>
      <c r="D93" s="64">
        <f>E93+F93</f>
        <v>36</v>
      </c>
      <c r="E93" s="29"/>
      <c r="F93" s="64">
        <f>I93+J93+K93+L93+M93+N93+O93+P93</f>
        <v>36</v>
      </c>
      <c r="G93" s="29"/>
      <c r="H93" s="29"/>
      <c r="I93" s="29"/>
      <c r="J93" s="29"/>
      <c r="K93" s="29"/>
      <c r="L93" s="29"/>
      <c r="M93" s="29">
        <v>36</v>
      </c>
      <c r="N93" s="29"/>
      <c r="O93" s="29"/>
      <c r="P93" s="29"/>
    </row>
    <row r="94" spans="1:16" s="36" customFormat="1" ht="15">
      <c r="A94" s="29" t="s">
        <v>83</v>
      </c>
      <c r="B94" s="39" t="s">
        <v>55</v>
      </c>
      <c r="C94" s="16" t="s">
        <v>206</v>
      </c>
      <c r="D94" s="64">
        <f>E94+F94</f>
        <v>72</v>
      </c>
      <c r="E94" s="29"/>
      <c r="F94" s="64">
        <f>I94+J94+K94+L94+M94+N94+O94+P94</f>
        <v>72</v>
      </c>
      <c r="G94" s="29"/>
      <c r="H94" s="29"/>
      <c r="I94" s="29"/>
      <c r="J94" s="29"/>
      <c r="K94" s="29"/>
      <c r="L94" s="29"/>
      <c r="M94" s="29"/>
      <c r="N94" s="29">
        <v>72</v>
      </c>
      <c r="O94" s="29"/>
      <c r="P94" s="29"/>
    </row>
    <row r="95" spans="1:16" s="78" customFormat="1" ht="30">
      <c r="A95" s="52" t="s">
        <v>156</v>
      </c>
      <c r="B95" s="79" t="s">
        <v>103</v>
      </c>
      <c r="C95" s="52" t="s">
        <v>87</v>
      </c>
      <c r="D95" s="52">
        <f>D96+D97+D98</f>
        <v>326</v>
      </c>
      <c r="E95" s="52">
        <f aca="true" t="shared" si="17" ref="E95:P95">E96+E97+E98</f>
        <v>60</v>
      </c>
      <c r="F95" s="52">
        <f t="shared" si="17"/>
        <v>266</v>
      </c>
      <c r="G95" s="52">
        <f t="shared" si="17"/>
        <v>60</v>
      </c>
      <c r="H95" s="52">
        <f t="shared" si="17"/>
        <v>0</v>
      </c>
      <c r="I95" s="52">
        <f t="shared" si="17"/>
        <v>0</v>
      </c>
      <c r="J95" s="52">
        <f t="shared" si="17"/>
        <v>0</v>
      </c>
      <c r="K95" s="52">
        <f t="shared" si="17"/>
        <v>64</v>
      </c>
      <c r="L95" s="52">
        <f t="shared" si="17"/>
        <v>202</v>
      </c>
      <c r="M95" s="52">
        <f t="shared" si="17"/>
        <v>0</v>
      </c>
      <c r="N95" s="52">
        <f t="shared" si="17"/>
        <v>0</v>
      </c>
      <c r="O95" s="52">
        <f t="shared" si="17"/>
        <v>0</v>
      </c>
      <c r="P95" s="52">
        <f t="shared" si="17"/>
        <v>0</v>
      </c>
    </row>
    <row r="96" spans="1:16" s="85" customFormat="1" ht="15">
      <c r="A96" s="57" t="s">
        <v>161</v>
      </c>
      <c r="B96" s="84" t="s">
        <v>183</v>
      </c>
      <c r="C96" s="57" t="s">
        <v>202</v>
      </c>
      <c r="D96" s="64">
        <f>E96+F96</f>
        <v>182</v>
      </c>
      <c r="E96" s="57">
        <v>60</v>
      </c>
      <c r="F96" s="64">
        <f>I96+J96+K96+L96+M96+N96+O96+P96</f>
        <v>122</v>
      </c>
      <c r="G96" s="57">
        <v>60</v>
      </c>
      <c r="H96" s="57"/>
      <c r="I96" s="57"/>
      <c r="J96" s="57"/>
      <c r="K96" s="57">
        <v>64</v>
      </c>
      <c r="L96" s="57">
        <v>58</v>
      </c>
      <c r="M96" s="57"/>
      <c r="N96" s="57"/>
      <c r="O96" s="57"/>
      <c r="P96" s="57"/>
    </row>
    <row r="97" spans="1:16" s="85" customFormat="1" ht="15">
      <c r="A97" s="57" t="s">
        <v>157</v>
      </c>
      <c r="B97" s="84" t="s">
        <v>11</v>
      </c>
      <c r="C97" s="57" t="s">
        <v>202</v>
      </c>
      <c r="D97" s="64">
        <f>E97+F97</f>
        <v>108</v>
      </c>
      <c r="E97" s="57"/>
      <c r="F97" s="64">
        <f>I97+J97+K97+L97+M97+N97+O97+P97</f>
        <v>108</v>
      </c>
      <c r="G97" s="57"/>
      <c r="H97" s="57"/>
      <c r="I97" s="57"/>
      <c r="J97" s="57"/>
      <c r="K97" s="57"/>
      <c r="L97" s="57">
        <v>108</v>
      </c>
      <c r="M97" s="57"/>
      <c r="N97" s="57"/>
      <c r="O97" s="57"/>
      <c r="P97" s="57"/>
    </row>
    <row r="98" spans="1:16" s="85" customFormat="1" ht="15">
      <c r="A98" s="57" t="s">
        <v>162</v>
      </c>
      <c r="B98" s="84" t="s">
        <v>55</v>
      </c>
      <c r="C98" s="57" t="s">
        <v>218</v>
      </c>
      <c r="D98" s="64">
        <f>E98+F98</f>
        <v>36</v>
      </c>
      <c r="E98" s="57"/>
      <c r="F98" s="64">
        <f>I98+J98+K98+L98+M98+N98+O98+P98</f>
        <v>36</v>
      </c>
      <c r="G98" s="57"/>
      <c r="H98" s="57"/>
      <c r="I98" s="57"/>
      <c r="J98" s="57"/>
      <c r="K98" s="57"/>
      <c r="L98" s="57">
        <v>36</v>
      </c>
      <c r="M98" s="57"/>
      <c r="N98" s="57"/>
      <c r="O98" s="57"/>
      <c r="P98" s="57"/>
    </row>
    <row r="99" spans="1:16" s="78" customFormat="1" ht="15">
      <c r="A99" s="52" t="s">
        <v>163</v>
      </c>
      <c r="B99" s="80" t="s">
        <v>152</v>
      </c>
      <c r="C99" s="52" t="s">
        <v>153</v>
      </c>
      <c r="D99" s="52">
        <f>D100+D101+D102</f>
        <v>174</v>
      </c>
      <c r="E99" s="52">
        <f aca="true" t="shared" si="18" ref="E99:P99">E100+E101+E102</f>
        <v>34</v>
      </c>
      <c r="F99" s="52">
        <f t="shared" si="18"/>
        <v>140</v>
      </c>
      <c r="G99" s="52">
        <f t="shared" si="18"/>
        <v>32</v>
      </c>
      <c r="H99" s="52">
        <f t="shared" si="18"/>
        <v>0</v>
      </c>
      <c r="I99" s="52">
        <f t="shared" si="18"/>
        <v>0</v>
      </c>
      <c r="J99" s="52">
        <f t="shared" si="18"/>
        <v>0</v>
      </c>
      <c r="K99" s="52">
        <f t="shared" si="18"/>
        <v>0</v>
      </c>
      <c r="L99" s="52">
        <f t="shared" si="18"/>
        <v>0</v>
      </c>
      <c r="M99" s="52">
        <f t="shared" si="18"/>
        <v>0</v>
      </c>
      <c r="N99" s="52">
        <f t="shared" si="18"/>
        <v>0</v>
      </c>
      <c r="O99" s="52">
        <f t="shared" si="18"/>
        <v>0</v>
      </c>
      <c r="P99" s="52">
        <f t="shared" si="18"/>
        <v>140</v>
      </c>
    </row>
    <row r="100" spans="1:16" s="85" customFormat="1" ht="15">
      <c r="A100" s="57" t="s">
        <v>164</v>
      </c>
      <c r="B100" s="84" t="s">
        <v>154</v>
      </c>
      <c r="C100" s="65" t="s">
        <v>148</v>
      </c>
      <c r="D100" s="64">
        <f>E100+F100</f>
        <v>51</v>
      </c>
      <c r="E100" s="57">
        <v>17</v>
      </c>
      <c r="F100" s="64">
        <f>I100+J100+K100+L100+M100+N100+O100+P100</f>
        <v>34</v>
      </c>
      <c r="G100" s="57">
        <v>16</v>
      </c>
      <c r="H100" s="57"/>
      <c r="I100" s="57"/>
      <c r="J100" s="57"/>
      <c r="K100" s="57"/>
      <c r="L100" s="57"/>
      <c r="M100" s="57"/>
      <c r="N100" s="57"/>
      <c r="O100" s="57"/>
      <c r="P100" s="57">
        <v>34</v>
      </c>
    </row>
    <row r="101" spans="1:18" s="85" customFormat="1" ht="15">
      <c r="A101" s="57" t="s">
        <v>165</v>
      </c>
      <c r="B101" s="84" t="s">
        <v>155</v>
      </c>
      <c r="C101" s="65" t="s">
        <v>148</v>
      </c>
      <c r="D101" s="64">
        <f>E101+F101</f>
        <v>51</v>
      </c>
      <c r="E101" s="57">
        <v>17</v>
      </c>
      <c r="F101" s="64">
        <f>I101+J101+K101+L101+M101+N101+O101+P101</f>
        <v>34</v>
      </c>
      <c r="G101" s="57">
        <v>16</v>
      </c>
      <c r="H101" s="57"/>
      <c r="I101" s="57"/>
      <c r="J101" s="57"/>
      <c r="K101" s="57"/>
      <c r="L101" s="57"/>
      <c r="M101" s="57"/>
      <c r="N101" s="57"/>
      <c r="O101" s="57"/>
      <c r="P101" s="57">
        <v>34</v>
      </c>
      <c r="Q101" s="86"/>
      <c r="R101" s="86"/>
    </row>
    <row r="102" spans="1:18" s="85" customFormat="1" ht="15">
      <c r="A102" s="57" t="s">
        <v>166</v>
      </c>
      <c r="B102" s="84" t="s">
        <v>11</v>
      </c>
      <c r="C102" s="65" t="s">
        <v>148</v>
      </c>
      <c r="D102" s="64">
        <f>E102+F102</f>
        <v>72</v>
      </c>
      <c r="E102" s="57"/>
      <c r="F102" s="64">
        <f>I102+J102+K102+L102+M102+N102+O102+P102</f>
        <v>72</v>
      </c>
      <c r="G102" s="57"/>
      <c r="H102" s="57"/>
      <c r="I102" s="57"/>
      <c r="J102" s="57"/>
      <c r="K102" s="57"/>
      <c r="L102" s="57"/>
      <c r="M102" s="57"/>
      <c r="N102" s="57"/>
      <c r="O102" s="57"/>
      <c r="P102" s="57">
        <v>72</v>
      </c>
      <c r="Q102" s="86"/>
      <c r="R102" s="86"/>
    </row>
    <row r="103" spans="1:18" s="73" customFormat="1" ht="15">
      <c r="A103" s="75"/>
      <c r="B103" s="82" t="s">
        <v>9</v>
      </c>
      <c r="C103" s="83" t="s">
        <v>222</v>
      </c>
      <c r="D103" s="74">
        <f aca="true" t="shared" si="19" ref="D103:P103">D36+D56+D61+D64</f>
        <v>7326</v>
      </c>
      <c r="E103" s="74">
        <f t="shared" si="19"/>
        <v>2034</v>
      </c>
      <c r="F103" s="74">
        <f t="shared" si="19"/>
        <v>5292</v>
      </c>
      <c r="G103" s="74">
        <f t="shared" si="19"/>
        <v>1848</v>
      </c>
      <c r="H103" s="74">
        <f t="shared" si="19"/>
        <v>120</v>
      </c>
      <c r="I103" s="74">
        <f t="shared" si="19"/>
        <v>612</v>
      </c>
      <c r="J103" s="74">
        <f t="shared" si="19"/>
        <v>792</v>
      </c>
      <c r="K103" s="74">
        <f t="shared" si="19"/>
        <v>576</v>
      </c>
      <c r="L103" s="83">
        <f t="shared" si="19"/>
        <v>864</v>
      </c>
      <c r="M103" s="74">
        <f t="shared" si="19"/>
        <v>576</v>
      </c>
      <c r="N103" s="74">
        <f t="shared" si="19"/>
        <v>828</v>
      </c>
      <c r="O103" s="83">
        <f t="shared" si="19"/>
        <v>576</v>
      </c>
      <c r="P103" s="83">
        <f t="shared" si="19"/>
        <v>468</v>
      </c>
      <c r="Q103" s="87">
        <f>SUM(I103:P103)</f>
        <v>5292</v>
      </c>
      <c r="R103" s="87"/>
    </row>
    <row r="104" spans="1:18" s="12" customFormat="1" ht="15">
      <c r="A104" s="13" t="s">
        <v>92</v>
      </c>
      <c r="B104" s="25" t="s">
        <v>93</v>
      </c>
      <c r="C104" s="11"/>
      <c r="D104" s="66"/>
      <c r="E104" s="11"/>
      <c r="F104" s="66"/>
      <c r="G104" s="11"/>
      <c r="H104" s="11"/>
      <c r="I104" s="11"/>
      <c r="J104" s="11"/>
      <c r="K104" s="11"/>
      <c r="L104" s="11"/>
      <c r="M104" s="11"/>
      <c r="N104" s="11"/>
      <c r="O104" s="11"/>
      <c r="P104" s="11" t="s">
        <v>84</v>
      </c>
      <c r="Q104" s="88"/>
      <c r="R104" s="88"/>
    </row>
    <row r="105" spans="1:18" s="6" customFormat="1" ht="15">
      <c r="A105" s="8" t="s">
        <v>38</v>
      </c>
      <c r="B105" s="9" t="s">
        <v>13</v>
      </c>
      <c r="C105" s="7"/>
      <c r="D105" s="8"/>
      <c r="E105" s="21"/>
      <c r="F105" s="67"/>
      <c r="G105" s="24"/>
      <c r="H105" s="21"/>
      <c r="I105" s="21"/>
      <c r="J105" s="21"/>
      <c r="K105" s="21"/>
      <c r="L105" s="21"/>
      <c r="M105" s="21"/>
      <c r="N105" s="21"/>
      <c r="O105" s="21"/>
      <c r="P105" s="21" t="s">
        <v>85</v>
      </c>
      <c r="Q105" s="89"/>
      <c r="R105" s="90"/>
    </row>
    <row r="106" spans="1:18" ht="18" customHeight="1">
      <c r="A106" s="127" t="s">
        <v>147</v>
      </c>
      <c r="B106" s="128"/>
      <c r="C106" s="128"/>
      <c r="D106" s="129"/>
      <c r="E106" s="97" t="s">
        <v>39</v>
      </c>
      <c r="F106" s="124" t="s">
        <v>40</v>
      </c>
      <c r="G106" s="125"/>
      <c r="H106" s="126"/>
      <c r="I106" s="81">
        <f aca="true" t="shared" si="20" ref="I106:P106">I36+I56+I61+I64-I79-I80-I84-I85-I88-I89-I93-I94-I97-I98-I102</f>
        <v>612</v>
      </c>
      <c r="J106" s="81">
        <f t="shared" si="20"/>
        <v>792</v>
      </c>
      <c r="K106" s="81">
        <f t="shared" si="20"/>
        <v>576</v>
      </c>
      <c r="L106" s="81">
        <f t="shared" si="20"/>
        <v>648</v>
      </c>
      <c r="M106" s="81">
        <f t="shared" si="20"/>
        <v>468</v>
      </c>
      <c r="N106" s="81">
        <f t="shared" si="20"/>
        <v>432</v>
      </c>
      <c r="O106" s="81">
        <f t="shared" si="20"/>
        <v>252</v>
      </c>
      <c r="P106" s="81">
        <f t="shared" si="20"/>
        <v>288</v>
      </c>
      <c r="Q106" s="91">
        <f>SUM(I106:P106)</f>
        <v>4068</v>
      </c>
      <c r="R106" s="92"/>
    </row>
    <row r="107" spans="1:18" ht="17.25" customHeight="1">
      <c r="A107" s="130"/>
      <c r="B107" s="131"/>
      <c r="C107" s="131"/>
      <c r="D107" s="132"/>
      <c r="E107" s="136"/>
      <c r="F107" s="124" t="s">
        <v>41</v>
      </c>
      <c r="G107" s="125"/>
      <c r="H107" s="126"/>
      <c r="I107" s="81">
        <f>I79+I84+I88+I93+I97+I102</f>
        <v>0</v>
      </c>
      <c r="J107" s="81">
        <f aca="true" t="shared" si="21" ref="J107:P107">J79+J84+J88+J93+J97+J102</f>
        <v>0</v>
      </c>
      <c r="K107" s="81">
        <f t="shared" si="21"/>
        <v>0</v>
      </c>
      <c r="L107" s="81">
        <f t="shared" si="21"/>
        <v>180</v>
      </c>
      <c r="M107" s="81">
        <f t="shared" si="21"/>
        <v>108</v>
      </c>
      <c r="N107" s="81">
        <f t="shared" si="21"/>
        <v>36</v>
      </c>
      <c r="O107" s="81">
        <f t="shared" si="21"/>
        <v>108</v>
      </c>
      <c r="P107" s="81">
        <f t="shared" si="21"/>
        <v>72</v>
      </c>
      <c r="Q107" s="91">
        <f aca="true" t="shared" si="22" ref="Q107:Q112">SUM(I107:P107)</f>
        <v>504</v>
      </c>
      <c r="R107" s="92"/>
    </row>
    <row r="108" spans="1:18" ht="18" customHeight="1">
      <c r="A108" s="130"/>
      <c r="B108" s="131"/>
      <c r="C108" s="131"/>
      <c r="D108" s="132"/>
      <c r="E108" s="136"/>
      <c r="F108" s="124" t="s">
        <v>42</v>
      </c>
      <c r="G108" s="125"/>
      <c r="H108" s="126"/>
      <c r="I108" s="81">
        <f>I80+I85+I89+I94+I98</f>
        <v>0</v>
      </c>
      <c r="J108" s="81">
        <f aca="true" t="shared" si="23" ref="J108:P108">J80+J85+J89+J94+J98</f>
        <v>0</v>
      </c>
      <c r="K108" s="81">
        <f t="shared" si="23"/>
        <v>0</v>
      </c>
      <c r="L108" s="81">
        <f t="shared" si="23"/>
        <v>36</v>
      </c>
      <c r="M108" s="81">
        <f t="shared" si="23"/>
        <v>0</v>
      </c>
      <c r="N108" s="81">
        <f t="shared" si="23"/>
        <v>360</v>
      </c>
      <c r="O108" s="81">
        <f t="shared" si="23"/>
        <v>216</v>
      </c>
      <c r="P108" s="81">
        <f t="shared" si="23"/>
        <v>108</v>
      </c>
      <c r="Q108" s="91">
        <f t="shared" si="22"/>
        <v>720</v>
      </c>
      <c r="R108" s="92"/>
    </row>
    <row r="109" spans="1:18" ht="20.25" customHeight="1">
      <c r="A109" s="130"/>
      <c r="B109" s="131"/>
      <c r="C109" s="131"/>
      <c r="D109" s="132"/>
      <c r="E109" s="136"/>
      <c r="F109" s="124" t="s">
        <v>86</v>
      </c>
      <c r="G109" s="125"/>
      <c r="H109" s="126"/>
      <c r="I109" s="5"/>
      <c r="J109" s="5"/>
      <c r="K109" s="5"/>
      <c r="L109" s="5"/>
      <c r="M109" s="5"/>
      <c r="N109" s="5"/>
      <c r="O109" s="5"/>
      <c r="P109" s="5">
        <v>144</v>
      </c>
      <c r="Q109" s="91">
        <f t="shared" si="22"/>
        <v>144</v>
      </c>
      <c r="R109" s="92"/>
    </row>
    <row r="110" spans="1:18" ht="18.75" customHeight="1">
      <c r="A110" s="130"/>
      <c r="B110" s="131"/>
      <c r="C110" s="131"/>
      <c r="D110" s="132"/>
      <c r="E110" s="136"/>
      <c r="F110" s="124" t="s">
        <v>43</v>
      </c>
      <c r="G110" s="125"/>
      <c r="H110" s="126"/>
      <c r="I110" s="23">
        <v>0</v>
      </c>
      <c r="J110" s="23">
        <v>3</v>
      </c>
      <c r="K110" s="23">
        <v>1</v>
      </c>
      <c r="L110" s="23">
        <v>3</v>
      </c>
      <c r="M110" s="23">
        <v>1</v>
      </c>
      <c r="N110" s="23">
        <v>3</v>
      </c>
      <c r="O110" s="23">
        <v>1</v>
      </c>
      <c r="P110" s="23">
        <v>3</v>
      </c>
      <c r="Q110" s="91">
        <f t="shared" si="22"/>
        <v>15</v>
      </c>
      <c r="R110" s="92"/>
    </row>
    <row r="111" spans="1:18" ht="18" customHeight="1">
      <c r="A111" s="130"/>
      <c r="B111" s="131"/>
      <c r="C111" s="131"/>
      <c r="D111" s="132"/>
      <c r="E111" s="136"/>
      <c r="F111" s="124" t="s">
        <v>44</v>
      </c>
      <c r="G111" s="125"/>
      <c r="H111" s="126"/>
      <c r="I111" s="23">
        <v>1</v>
      </c>
      <c r="J111" s="23">
        <v>9</v>
      </c>
      <c r="K111" s="23">
        <v>2</v>
      </c>
      <c r="L111" s="23">
        <v>6</v>
      </c>
      <c r="M111" s="23">
        <v>3</v>
      </c>
      <c r="N111" s="23">
        <v>8</v>
      </c>
      <c r="O111" s="23">
        <v>3</v>
      </c>
      <c r="P111" s="23">
        <v>5</v>
      </c>
      <c r="Q111" s="91">
        <f t="shared" si="22"/>
        <v>37</v>
      </c>
      <c r="R111" s="92"/>
    </row>
    <row r="112" spans="1:18" ht="18.75" customHeight="1">
      <c r="A112" s="133"/>
      <c r="B112" s="134"/>
      <c r="C112" s="134"/>
      <c r="D112" s="135"/>
      <c r="E112" s="137"/>
      <c r="F112" s="124" t="s">
        <v>45</v>
      </c>
      <c r="G112" s="125"/>
      <c r="H112" s="126"/>
      <c r="I112" s="23"/>
      <c r="J112" s="23"/>
      <c r="K112" s="23"/>
      <c r="L112" s="23"/>
      <c r="M112" s="23"/>
      <c r="N112" s="23"/>
      <c r="O112" s="23"/>
      <c r="P112" s="23"/>
      <c r="Q112" s="91">
        <f t="shared" si="22"/>
        <v>0</v>
      </c>
      <c r="R112" s="92"/>
    </row>
    <row r="113" spans="17:18" ht="15">
      <c r="Q113" s="93"/>
      <c r="R113" s="93"/>
    </row>
  </sheetData>
  <sheetProtection/>
  <mergeCells count="83">
    <mergeCell ref="H17:P17"/>
    <mergeCell ref="C45:C46"/>
    <mergeCell ref="M30:N30"/>
    <mergeCell ref="M32:N32"/>
    <mergeCell ref="C19:D20"/>
    <mergeCell ref="F31:F34"/>
    <mergeCell ref="M21:P21"/>
    <mergeCell ref="M22:P22"/>
    <mergeCell ref="H19:I20"/>
    <mergeCell ref="J19:K20"/>
    <mergeCell ref="L19:L20"/>
    <mergeCell ref="M19:P20"/>
    <mergeCell ref="E19:G19"/>
    <mergeCell ref="E20:F20"/>
    <mergeCell ref="J22:K22"/>
    <mergeCell ref="J23:K23"/>
    <mergeCell ref="E23:F23"/>
    <mergeCell ref="A28:A34"/>
    <mergeCell ref="A19:A20"/>
    <mergeCell ref="B19:B20"/>
    <mergeCell ref="H12:P12"/>
    <mergeCell ref="H13:P13"/>
    <mergeCell ref="H15:P15"/>
    <mergeCell ref="H14:P14"/>
    <mergeCell ref="H16:P16"/>
    <mergeCell ref="M23:P23"/>
    <mergeCell ref="E21:F21"/>
    <mergeCell ref="E22:F22"/>
    <mergeCell ref="J33:J34"/>
    <mergeCell ref="K33:K34"/>
    <mergeCell ref="M25:P25"/>
    <mergeCell ref="A6:P6"/>
    <mergeCell ref="A7:P7"/>
    <mergeCell ref="A8:P8"/>
    <mergeCell ref="A9:P9"/>
    <mergeCell ref="H11:P11"/>
    <mergeCell ref="O33:O34"/>
    <mergeCell ref="P33:P34"/>
    <mergeCell ref="O32:P32"/>
    <mergeCell ref="O30:P30"/>
    <mergeCell ref="H21:I21"/>
    <mergeCell ref="H22:I22"/>
    <mergeCell ref="H23:I23"/>
    <mergeCell ref="M24:P24"/>
    <mergeCell ref="F111:H111"/>
    <mergeCell ref="F112:H112"/>
    <mergeCell ref="A106:D112"/>
    <mergeCell ref="E106:E112"/>
    <mergeCell ref="F106:H106"/>
    <mergeCell ref="F107:H107"/>
    <mergeCell ref="F110:H110"/>
    <mergeCell ref="F108:H108"/>
    <mergeCell ref="F109:H109"/>
    <mergeCell ref="H25:I25"/>
    <mergeCell ref="E25:F25"/>
    <mergeCell ref="I33:I34"/>
    <mergeCell ref="F29:H29"/>
    <mergeCell ref="F30:H30"/>
    <mergeCell ref="H31:H34"/>
    <mergeCell ref="I28:P29"/>
    <mergeCell ref="L33:L34"/>
    <mergeCell ref="M33:M34"/>
    <mergeCell ref="N33:N34"/>
    <mergeCell ref="C23:D23"/>
    <mergeCell ref="C25:D25"/>
    <mergeCell ref="C24:D24"/>
    <mergeCell ref="E24:F24"/>
    <mergeCell ref="H24:I24"/>
    <mergeCell ref="D29:D34"/>
    <mergeCell ref="I30:J30"/>
    <mergeCell ref="D28:H28"/>
    <mergeCell ref="E29:E34"/>
    <mergeCell ref="G31:G34"/>
    <mergeCell ref="B28:B34"/>
    <mergeCell ref="C28:C34"/>
    <mergeCell ref="J21:K21"/>
    <mergeCell ref="J24:K24"/>
    <mergeCell ref="K32:L32"/>
    <mergeCell ref="K30:L30"/>
    <mergeCell ref="I32:J32"/>
    <mergeCell ref="J25:K25"/>
    <mergeCell ref="C21:D21"/>
    <mergeCell ref="C22:D2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User</cp:lastModifiedBy>
  <cp:lastPrinted>2016-08-12T13:32:09Z</cp:lastPrinted>
  <dcterms:created xsi:type="dcterms:W3CDTF">2015-05-18T08:12:45Z</dcterms:created>
  <dcterms:modified xsi:type="dcterms:W3CDTF">2021-02-01T09:29:16Z</dcterms:modified>
  <cp:category/>
  <cp:version/>
  <cp:contentType/>
  <cp:contentStatus/>
</cp:coreProperties>
</file>